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квашнина\"/>
    </mc:Choice>
  </mc:AlternateContent>
  <bookViews>
    <workbookView xWindow="0" yWindow="0" windowWidth="19200" windowHeight="12585"/>
  </bookViews>
  <sheets>
    <sheet name="ИСП" sheetId="5" r:id="rId1"/>
    <sheet name="Доходы" sheetId="2" r:id="rId2"/>
    <sheet name="Расходы" sheetId="3" r:id="rId3"/>
  </sheets>
  <definedNames>
    <definedName name="_xlnm.Print_Titles" localSheetId="1">Доходы!$5:$7</definedName>
    <definedName name="_xlnm.Print_Titles" localSheetId="2">Расходы!$1:$5</definedName>
    <definedName name="_xlnm.Print_Area" localSheetId="1">Доходы!$A$1:$F$63</definedName>
    <definedName name="_xlnm.Print_Area" localSheetId="0">ИСП!$A$1:$E$47</definedName>
    <definedName name="_xlnm.Print_Area" localSheetId="2">Расходы!$A$1:$F$111</definedName>
  </definedNames>
  <calcPr calcId="152511"/>
</workbook>
</file>

<file path=xl/calcChain.xml><?xml version="1.0" encoding="utf-8"?>
<calcChain xmlns="http://schemas.openxmlformats.org/spreadsheetml/2006/main">
  <c r="C38" i="5" l="1"/>
  <c r="B38" i="5"/>
  <c r="E37" i="5"/>
  <c r="D37" i="5"/>
  <c r="E36" i="5"/>
  <c r="D36" i="5"/>
  <c r="E35" i="5"/>
  <c r="D35" i="5"/>
  <c r="E34" i="5"/>
  <c r="D34" i="5"/>
  <c r="E33" i="5"/>
  <c r="D33" i="5"/>
  <c r="E32" i="5"/>
  <c r="D32" i="5"/>
  <c r="E28" i="5"/>
  <c r="D28" i="5"/>
  <c r="E27" i="5"/>
  <c r="D27" i="5"/>
  <c r="E26" i="5"/>
  <c r="D26" i="5"/>
  <c r="C25" i="5"/>
  <c r="B25" i="5"/>
  <c r="B29" i="5" s="1"/>
  <c r="B39" i="5" s="1"/>
  <c r="E24" i="5"/>
  <c r="D24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F27" i="2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6" i="3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8" i="2"/>
  <c r="F29" i="2"/>
  <c r="F30" i="2"/>
  <c r="F31" i="2"/>
  <c r="F32" i="2"/>
  <c r="F33" i="2"/>
  <c r="F34" i="2"/>
  <c r="F35" i="2"/>
  <c r="F36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8" i="2"/>
  <c r="D25" i="5" l="1"/>
  <c r="D29" i="5" s="1"/>
  <c r="D38" i="5"/>
  <c r="B40" i="5"/>
  <c r="B30" i="5" s="1"/>
  <c r="E25" i="5"/>
  <c r="C29" i="5"/>
  <c r="E38" i="5"/>
  <c r="C39" i="5" l="1"/>
  <c r="C40" i="5" s="1"/>
  <c r="E29" i="5"/>
  <c r="D40" i="5" l="1"/>
  <c r="E40" i="5"/>
  <c r="C30" i="5"/>
  <c r="D30" i="5" l="1"/>
  <c r="E30" i="5"/>
</calcChain>
</file>

<file path=xl/comments1.xml><?xml version="1.0" encoding="utf-8"?>
<comments xmlns="http://schemas.openxmlformats.org/spreadsheetml/2006/main">
  <authors>
    <author xml:space="preserve"> </author>
  </authors>
  <commentList>
    <comment ref="F64" authorId="0" shape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ЕСЛИ(И(И(aNakop•51•=0; aNakop•52•=0);notNULLCol = 1);"#Н/Д";""))</t>
        </r>
      </text>
    </comment>
  </commentList>
</comments>
</file>

<file path=xl/comments2.xml><?xml version="1.0" encoding="utf-8"?>
<comments xmlns="http://schemas.openxmlformats.org/spreadsheetml/2006/main">
  <authors>
    <author xml:space="preserve"> </author>
  </authors>
  <commentList>
    <comment ref="F112" authorId="0" shapeId="0">
      <text>
        <r>
          <rPr>
            <sz val="11"/>
            <rFont val="Calibri"/>
            <family val="2"/>
            <scheme val="minor"/>
          </rPr>
          <t>Ошибка расчёта функции 'если': Адресат вызова создал исключение.:
Не удалось рассчитать параметр к функции 'если': Ошибка расчёта функции 'и': Адресат вызова создал исключение.:
Не удалось рассчитать параметр к функции 'и': Обнаружена ссылка на неизвестную переменную 'notNULLCol' [cmd 1]
 [cmd 0]
 [cmd 0]
 (Формула: ЕСЛИ(И(И(aNakop•103•=0; aNakop•104•=0);notNULLCol = 1);"#Н/Д";""))</t>
        </r>
      </text>
    </comment>
  </commentList>
</comments>
</file>

<file path=xl/sharedStrings.xml><?xml version="1.0" encoding="utf-8"?>
<sst xmlns="http://schemas.openxmlformats.org/spreadsheetml/2006/main" count="561" uniqueCount="330">
  <si>
    <t>Наименование 
показателя</t>
  </si>
  <si>
    <t>Код стро-ки</t>
  </si>
  <si>
    <t>Код дохода по бюджетной классификации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</si>
  <si>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</si>
  <si>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</si>
  <si>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</si>
  <si>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</si>
  <si>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</si>
  <si>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</si>
  <si>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</si>
  <si>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</si>
  <si>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</si>
  <si>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</si>
  <si>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</si>
  <si>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</si>
  <si>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</si>
  <si>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</si>
  <si>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</si>
  <si>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</si>
  <si>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</si>
  <si>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</si>
  <si>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</si>
  <si>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</si>
  <si>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</si>
  <si>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</si>
  <si>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</si>
  <si>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</si>
  <si>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</si>
  <si>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</si>
  <si>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</si>
  <si>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</si>
  <si>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</si>
  <si>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</si>
  <si>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</si>
  <si>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</si>
  <si>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</si>
  <si>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</si>
  <si>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</si>
  <si>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</si>
  <si>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</si>
  <si>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</si>
  <si>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</si>
  <si>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</si>
  <si>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</si>
  <si>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</si>
  <si>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</si>
  <si>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</si>
  <si>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</si>
  <si>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</si>
  <si>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</si>
  <si>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</si>
  <si>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</si>
  <si>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</si>
  <si>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</si>
  <si>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</si>
  <si>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</si>
  <si>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</si>
  <si>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</si>
  <si>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</si>
  <si>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</si>
  <si>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</si>
  <si>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</si>
  <si>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</si>
  <si>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</si>
  <si>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</si>
  <si>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</si>
  <si>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</si>
  <si>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</si>
  <si>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</si>
  <si>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</si>
  <si>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</si>
  <si>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</si>
  <si>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</si>
  <si>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</si>
  <si>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</si>
  <si>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</si>
  <si>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</si>
  <si>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</si>
  <si>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</si>
  <si>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</si>
  <si>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</si>
  <si>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</si>
  <si>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</si>
  <si>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</si>
  <si>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</si>
  <si>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</si>
  <si>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</si>
  <si>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</si>
  <si>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</si>
  <si>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</si>
  <si>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</si>
  <si>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</si>
  <si>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</si>
  <si>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</si>
  <si>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</si>
  <si>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</si>
  <si>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</si>
  <si>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</si>
  <si>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</si>
  <si>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</si>
  <si>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</si>
  <si>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</si>
  <si>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</si>
  <si>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</si>
  <si>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</si>
  <si>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</si>
  <si>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</si>
  <si>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</si>
  <si>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</si>
  <si>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</si>
  <si>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</si>
  <si>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</si>
  <si>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</si>
  <si>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</si>
  <si>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</si>
  <si>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Иные межбюджетные трансферты</t>
  </si>
  <si>
    <t xml:space="preserve"> 000 2020400000 0000 151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</si>
  <si>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</si>
  <si>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</si>
  <si>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</si>
  <si>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</si>
  <si>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>#ОШИБКА_РАСЧЁТА</t>
  </si>
  <si>
    <t>""</t>
  </si>
  <si>
    <t xml:space="preserve">                                                            2. Расходы бюджета</t>
  </si>
  <si>
    <t>Расходы бюджета - ИТОГО</t>
  </si>
  <si>
    <t>200</t>
  </si>
  <si>
    <t xml:space="preserve">  ОБЩЕГОСУДАРСТВЕННЫЕ ВОПРОСЫ</t>
  </si>
  <si>
    <t xml:space="preserve"> 200 000 0100 0000000000 000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</si>
  <si>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</si>
  <si>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Расходы на выплаты персоналу государственных (муниципальных) органов</t>
  </si>
  <si>
    <t xml:space="preserve">  Фонд оплаты труда государственных (муниципальных) органов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</si>
  <si>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</si>
  <si>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</si>
  <si>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200 000 0104 0000000000 000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</si>
  <si>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</si>
  <si>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</si>
  <si>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Прочая закупка товаров, работ и услуг для обеспечения государственных (муниципальных) нужд</t>
  </si>
  <si>
    <t xml:space="preserve">  Расходы на выплаты по оплате труда работников органов местного самоуправления Республики Мордовия</t>
  </si>
  <si>
    <t xml:space="preserve"> 200 000 0104 6720041110 000</t>
  </si>
  <si>
    <t xml:space="preserve"> 200 000 0104 6720041110 100</t>
  </si>
  <si>
    <t xml:space="preserve"> 200 000 0104 6720041110 120</t>
  </si>
  <si>
    <t xml:space="preserve"> 200 000 0104 6720041110 121</t>
  </si>
  <si>
    <t xml:space="preserve"> 200 000 0104 6720041110 129</t>
  </si>
  <si>
    <t xml:space="preserve">  Расходы на обеспечение функций органов местного самоуправления Республики Мордовия</t>
  </si>
  <si>
    <t xml:space="preserve"> 200 000 0104 6720041120 000</t>
  </si>
  <si>
    <t xml:space="preserve"> 200 000 0104 6720041120 100</t>
  </si>
  <si>
    <t xml:space="preserve"> 200 000 0104 6720041120 120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</si>
  <si>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</si>
  <si>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200 000 0104 6720041120 123</t>
  </si>
  <si>
    <t xml:space="preserve"> 200 000 0104 6720041120 200</t>
  </si>
  <si>
    <t xml:space="preserve"> 200 000 0104 6720041120 240</t>
  </si>
  <si>
    <t xml:space="preserve"> 200 000 0104 6720041120 244</t>
  </si>
  <si>
    <t xml:space="preserve">  Иные бюджетные ассигнования</t>
  </si>
  <si>
    <t xml:space="preserve"> 200 000 0104 6720041120 800</t>
  </si>
  <si>
    <t xml:space="preserve">  Уплата налогов, сборов и иных платежей</t>
  </si>
  <si>
    <t xml:space="preserve"> 200 000 0104 6720041120 850</t>
  </si>
  <si>
    <t xml:space="preserve">  Уплата налога на имущество организаций и земельного налога</t>
  </si>
  <si>
    <t xml:space="preserve"> 200 000 0104 6720041120 851</t>
  </si>
  <si>
    <t xml:space="preserve">  Уплата прочих налогов, сборов</t>
  </si>
  <si>
    <t xml:space="preserve"> 200 000 0104 6720041120 852</t>
  </si>
  <si>
    <t xml:space="preserve">  Уплата иных платежей</t>
  </si>
  <si>
    <t xml:space="preserve"> 200 000 0104 6720041120 853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</si>
  <si>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</si>
  <si>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 200 000 0104 8910077150 000</t>
  </si>
  <si>
    <t xml:space="preserve"> 200 000 0104 8910077150 200</t>
  </si>
  <si>
    <t xml:space="preserve"> 200 000 0104 8910077150 240</t>
  </si>
  <si>
    <t xml:space="preserve"> 200 000 0104 8910077150 244</t>
  </si>
  <si>
    <t xml:space="preserve">  </t>
  </si>
  <si>
    <t xml:space="preserve">  Другие общегосударственные вопросы</t>
  </si>
  <si>
    <t xml:space="preserve"> 200 000 0113 0000000000 000</t>
  </si>
  <si>
    <t xml:space="preserve">  Мероприятия в сфере муниципального управления</t>
  </si>
  <si>
    <t xml:space="preserve"> 200 000 0113 8910041210 000</t>
  </si>
  <si>
    <t xml:space="preserve"> 200 000 0113 8910041210 200</t>
  </si>
  <si>
    <t xml:space="preserve"> 200 000 0113 8910041210 240</t>
  </si>
  <si>
    <t xml:space="preserve"> 200 000 0113 8910041210 244</t>
  </si>
  <si>
    <t xml:space="preserve">  НАЦИОНАЛЬНАЯ ОБОРОНА</t>
  </si>
  <si>
    <t xml:space="preserve"> 200 000 0200 0000000000 000</t>
  </si>
  <si>
    <t xml:space="preserve">  Мобилизационная и вневойсковая подготовка</t>
  </si>
  <si>
    <t xml:space="preserve"> 200 000 0203 0000000000 000</t>
  </si>
  <si>
    <t xml:space="preserve">  Прочие выплаты на осуществление субвенции Воинского учета</t>
  </si>
  <si>
    <t xml:space="preserve"> 200 000 0203 8910251180 000</t>
  </si>
  <si>
    <t xml:space="preserve"> 200 000 0203 8910251180 100</t>
  </si>
  <si>
    <t xml:space="preserve"> 200 000 0203 8910251180 120</t>
  </si>
  <si>
    <t xml:space="preserve"> 200 000 0203 8910251180 121</t>
  </si>
  <si>
    <t xml:space="preserve"> 200 000 0203 8910251180 129</t>
  </si>
  <si>
    <t xml:space="preserve"> 200 000 0203 8910251180 200</t>
  </si>
  <si>
    <t xml:space="preserve"> 200 000 0203 8910251180 240</t>
  </si>
  <si>
    <t xml:space="preserve"> 200 000 0203 8910251180 244</t>
  </si>
  <si>
    <t xml:space="preserve">  НАЦИОНАЛЬНАЯ БЕЗОПАСНОСТЬ И ПРАВООХРАНИТЕЛЬНАЯ ДЕЯТЕЛЬНОСТЬ</t>
  </si>
  <si>
    <t xml:space="preserve"> 200 000 0300 0000000000 000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</si>
  <si>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</si>
  <si>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200 000 0309 0000000000 000</t>
  </si>
  <si>
    <t xml:space="preserve">  Иные межбюджетные трансферты. Для выполнения работ на гидротехнические сооружения по пропуску весеннего паводка</t>
  </si>
  <si>
    <t xml:space="preserve"> 200 000 0309 8910080190 000</t>
  </si>
  <si>
    <t xml:space="preserve"> 200 000 0309 8910080190 200</t>
  </si>
  <si>
    <t xml:space="preserve"> 200 000 0309 8910080190 240</t>
  </si>
  <si>
    <t xml:space="preserve"> 200 000 0309 8910080190 244</t>
  </si>
  <si>
    <t xml:space="preserve">  НАЦИОНАЛЬНАЯ ЭКОНОМИКА</t>
  </si>
  <si>
    <t xml:space="preserve"> 200 000 0400 0000000000 000</t>
  </si>
  <si>
    <t xml:space="preserve">  Дорожное хозяйство (дорожные фонды)</t>
  </si>
  <si>
    <t xml:space="preserve"> 200 000 0409 0000000000 000</t>
  </si>
  <si>
    <t xml:space="preserve">  Капитальный ремонт и содержание автомобильных дорог общего пользования местного значения и искусственных сооружений на них</t>
  </si>
  <si>
    <t xml:space="preserve"> 200 000 0409 8910042010 000</t>
  </si>
  <si>
    <t xml:space="preserve"> 200 000 0409 8910042010 200</t>
  </si>
  <si>
    <t xml:space="preserve"> 200 000 0409 8910042010 240</t>
  </si>
  <si>
    <t xml:space="preserve"> 200 000 0409 8910042010 244</t>
  </si>
  <si>
    <t xml:space="preserve">  Проектирование и строительство (реконструкция) автомобильных дорог местного значения и искусственных сооружений на них.</t>
  </si>
  <si>
    <t xml:space="preserve"> 200 000 0409 8910042330 000</t>
  </si>
  <si>
    <t xml:space="preserve"> 200 000 0409 8910042330 200</t>
  </si>
  <si>
    <t xml:space="preserve"> 200 000 0409 8910042330 240</t>
  </si>
  <si>
    <t xml:space="preserve"> 200 000 0409 8910042330 244</t>
  </si>
  <si>
    <t xml:space="preserve">  Прочие мероприятия по благоустройству городских округов и поселений</t>
  </si>
  <si>
    <t xml:space="preserve"> 200 000 0409 8910043040 000</t>
  </si>
  <si>
    <t xml:space="preserve"> 200 000 0409 8910043040 200</t>
  </si>
  <si>
    <t xml:space="preserve"> 200 000 0409 8910043040 240</t>
  </si>
  <si>
    <t xml:space="preserve"> 200 000 0409 8910043040 244</t>
  </si>
  <si>
    <t xml:space="preserve">  ЖИЛИЩНО-КОММУНАЛЬНОЕ ХОЗЯЙСТВО</t>
  </si>
  <si>
    <t xml:space="preserve"> 200 000 0500 0000000000 000</t>
  </si>
  <si>
    <t xml:space="preserve">  Жилищное хозяйство</t>
  </si>
  <si>
    <t xml:space="preserve"> 200 000 0501 0000000000 000</t>
  </si>
  <si>
    <t xml:space="preserve">  Обеспечение мероприятий по переселению граждан из аварийного жилищного фонда</t>
  </si>
  <si>
    <t xml:space="preserve"> 200 000 0501 2800109502 000</t>
  </si>
  <si>
    <t xml:space="preserve">  Капитальные вложения в объекты государственной (муниципальной) собственности</t>
  </si>
  <si>
    <t xml:space="preserve"> 200 000 0501 2800109502 400</t>
  </si>
  <si>
    <t xml:space="preserve">  Бюджетные инвестиции</t>
  </si>
  <si>
    <t xml:space="preserve"> 200 000 0501 2800109502 410</t>
  </si>
  <si>
    <t xml:space="preserve"> 200 000 0501 2800109502 412</t>
  </si>
  <si>
    <t xml:space="preserve"> 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</t>
  </si>
  <si>
    <t xml:space="preserve"> 200 000 0501 2800109602 000</t>
  </si>
  <si>
    <t xml:space="preserve"> 200 000 0501 2800109602 400</t>
  </si>
  <si>
    <t xml:space="preserve"> 200 000 0501 2800109602 410</t>
  </si>
  <si>
    <t xml:space="preserve"> 200 000 0501 2800109602 412</t>
  </si>
  <si>
    <t xml:space="preserve">  Взнос на капитальный ремонт общего имущества</t>
  </si>
  <si>
    <t xml:space="preserve"> 200 000 0501 8910042360 000</t>
  </si>
  <si>
    <t xml:space="preserve"> 200 000 0501 8910042360 200</t>
  </si>
  <si>
    <t xml:space="preserve"> 200 000 0501 8910042360 240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</si>
  <si>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</si>
  <si>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200 000 0501 8910042360 243</t>
  </si>
  <si>
    <t xml:space="preserve">  Коммунальное хозяйство</t>
  </si>
  <si>
    <t xml:space="preserve"> 200 000 0502 0000000000 000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</si>
  <si>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</si>
  <si>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Объекты капитального строительства и капитального ремонта систем коммунальной инфраструктуры за счет средств местного бюджета</t>
  </si>
  <si>
    <t xml:space="preserve"> 200 000 0502 8910026150 000</t>
  </si>
  <si>
    <t xml:space="preserve"> 200 000 0502 8910026150 400</t>
  </si>
  <si>
    <t xml:space="preserve"> 200 000 0502 8910026150 410</t>
  </si>
  <si>
    <t xml:space="preserve"> 200 000 0502 8910026150 414</t>
  </si>
  <si>
    <t xml:space="preserve"> 200 000 0502 8910026150 800</t>
  </si>
  <si>
    <t xml:space="preserve"> 200 000 0502 8910026150 850</t>
  </si>
  <si>
    <t xml:space="preserve"> 200 000 0502 8910026150 852</t>
  </si>
  <si>
    <t xml:space="preserve"> 200 000 0502 8910026150 853</t>
  </si>
  <si>
    <t xml:space="preserve">  Мероприятия в области жилищно-коммунального хозяйства</t>
  </si>
  <si>
    <t xml:space="preserve"> 200 000 0502 8910042020 000</t>
  </si>
  <si>
    <t xml:space="preserve"> 200 000 0502 8910042020 200</t>
  </si>
  <si>
    <t xml:space="preserve"> 200 000 0502 8910042020 240</t>
  </si>
  <si>
    <t xml:space="preserve"> 200 000 0502 8910042020 244</t>
  </si>
  <si>
    <t xml:space="preserve">  Благоустройство</t>
  </si>
  <si>
    <t xml:space="preserve"> 200 000 0503 0000000000 000</t>
  </si>
  <si>
    <t xml:space="preserve"> 200 000 0503 8910043010 000</t>
  </si>
  <si>
    <t xml:space="preserve"> 200 000 0503 8910043010 200</t>
  </si>
  <si>
    <t xml:space="preserve"> 200 000 0503 8910043010 240</t>
  </si>
  <si>
    <t xml:space="preserve"> 200 000 0503 8910043010 244</t>
  </si>
  <si>
    <t xml:space="preserve"> 200 000 0503 8910043030 000</t>
  </si>
  <si>
    <t xml:space="preserve"> 200 000 0503 8910043030 200</t>
  </si>
  <si>
    <t xml:space="preserve"> 200 000 0503 8910043030 240</t>
  </si>
  <si>
    <t xml:space="preserve"> 200 000 0503 8910043030 244</t>
  </si>
  <si>
    <t xml:space="preserve"> 200 000 0503 8910043040 000</t>
  </si>
  <si>
    <t xml:space="preserve"> 200 000 0503 8910043040 200</t>
  </si>
  <si>
    <t xml:space="preserve"> 200 000 0503 8910043040 240</t>
  </si>
  <si>
    <t xml:space="preserve"> 200 000 0503 8910043040 244</t>
  </si>
  <si>
    <t xml:space="preserve">  ОБСЛУЖИВАНИЕ ГОСУДАРСТВЕННОГО И МУНИЦИПАЛЬНОГО ДОЛГА</t>
  </si>
  <si>
    <t xml:space="preserve"> 200 000 1300 0000000000 000</t>
  </si>
  <si>
    <t xml:space="preserve">  Обслуживание государственного внутреннего и муниципального долга</t>
  </si>
  <si>
    <t xml:space="preserve"> 200 000 1301 0000000000 000</t>
  </si>
  <si>
    <t xml:space="preserve">  Обслуживание муниципального долга</t>
  </si>
  <si>
    <t xml:space="preserve">  Обслуживание государственного (муниципального) долга</t>
  </si>
  <si>
    <t xml:space="preserve">  Процентные платежи по муниципальному долгу</t>
  </si>
  <si>
    <t xml:space="preserve"> 200 000 1301 8910041240 000</t>
  </si>
  <si>
    <t xml:space="preserve"> 200 000 1301 8910041240 700</t>
  </si>
  <si>
    <t xml:space="preserve"> 200 000 1301 8910041240 730</t>
  </si>
  <si>
    <t>Результат исполнения бюджета (дефицит / профицит)</t>
  </si>
  <si>
    <t>Исполнение доходной части бюжета Кадошкинского городского поселения за 2016 год</t>
  </si>
  <si>
    <t>план</t>
  </si>
  <si>
    <t>факт</t>
  </si>
  <si>
    <t>% исп</t>
  </si>
  <si>
    <t>Республика Мордовия</t>
  </si>
  <si>
    <t>Об исполнении бюджета Кадошкинского городского поселения за 2016 год</t>
  </si>
  <si>
    <t xml:space="preserve">1. Утвердить исполнение бюджета района за 2016 год по доходам 33967,8 тысяч рублей, по расходам 37066,1 тысяч рублей.  </t>
  </si>
  <si>
    <t>Наименование показателей</t>
  </si>
  <si>
    <t>Уточн. план за 2016 год</t>
  </si>
  <si>
    <t>Фактич. исполнено за  2016 г.</t>
  </si>
  <si>
    <t xml:space="preserve">   Отклонение       (+ ; - )</t>
  </si>
  <si>
    <t>% исполнен.</t>
  </si>
  <si>
    <t>ДОХОДЫ</t>
  </si>
  <si>
    <t>НДФЛ</t>
  </si>
  <si>
    <t>Акциз</t>
  </si>
  <si>
    <t>Единый сельхозяйственный налог</t>
  </si>
  <si>
    <t>Налог на имущество с физических лиц</t>
  </si>
  <si>
    <t>Земельный налог</t>
  </si>
  <si>
    <t>Штрафы</t>
  </si>
  <si>
    <t>Арендная плата за землю</t>
  </si>
  <si>
    <t>Прочие поступления от использования имущества</t>
  </si>
  <si>
    <t>Доходы от продажи земли</t>
  </si>
  <si>
    <t>ИТОГО налоговых и неналоговых доходов</t>
  </si>
  <si>
    <t>Субвенция</t>
  </si>
  <si>
    <t>Субсидия</t>
  </si>
  <si>
    <t>Иные межбюджетные трансферты</t>
  </si>
  <si>
    <t>ВСЕГО  ДОХОДОВ</t>
  </si>
  <si>
    <t>БАЛАНС</t>
  </si>
  <si>
    <t>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</si>
  <si>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</si>
  <si>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</si>
  <si>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</si>
  <si>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</si>
  <si>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ЖКХ</t>
  </si>
  <si>
    <t>Обслуживание внутреннего долга</t>
  </si>
  <si>
    <t>ИТОГО  РАСХОДОВ</t>
  </si>
  <si>
    <t>Дефицит (-), профицит (+)</t>
  </si>
  <si>
    <t>О.В.Квашнина</t>
  </si>
  <si>
    <t>Приложение 1</t>
  </si>
  <si>
    <t>Приложение 2</t>
  </si>
  <si>
    <t>тыс.руб.</t>
  </si>
  <si>
    <t>Решение № 30</t>
  </si>
  <si>
    <t xml:space="preserve"> Двенадцатой очередной  сессии Совета депутатов Кадошкинского городского поселения</t>
  </si>
  <si>
    <t>2. Утвердить исполнение доходной и расходной частей бюджета в следующих показателях :</t>
  </si>
  <si>
    <t>3. Объем поступления доходов по кодам бюджетной классификации см. Приложение № 1</t>
  </si>
  <si>
    <t>4. Распределение расходов районного бюджета по разделам, подразделам, целевым статьям и видам расходов функциональной классификации расходов бюджета см. Приложение № 2</t>
  </si>
  <si>
    <t xml:space="preserve">Глава Кадошкинского городского поселения                                         </t>
  </si>
  <si>
    <t>от  15 июня 2017 года</t>
  </si>
  <si>
    <t>Совет депутатов Кадошкинского городского поселения третьего созыва</t>
  </si>
  <si>
    <t xml:space="preserve">        Заслушав и обсудив постатейно показатели исполнения бюджета Кадошкинского городского поселенияза 2016 год, Совет депутатов Кадошкинского городского поселения решил: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</si>
</sst>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\.mm\.yyyy"/>
    <numFmt numFmtId="165" formatCode="#,##0.0"/>
    <numFmt numFmtId="166" formatCode="0.0"/>
    <numFmt numFmtId="167" formatCode="dd/mm/yy"/>
  </numFmts>
  <fonts count="33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name val="Calibri"/>
      <family val="2"/>
      <scheme val="minor"/>
    </font>
    <font>
      <b/>
      <sz val="14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Calibri"/>
      <family val="2"/>
      <scheme val="minor"/>
    </font>
    <font>
      <sz val="26"/>
      <name val="Times New Roman"/>
      <family val="1"/>
      <charset val="204"/>
    </font>
    <font>
      <sz val="18"/>
      <name val="Times New Roman"/>
      <family val="1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family val="2"/>
      <charset val="204"/>
    </font>
    <font>
      <sz val="14"/>
      <name val="Calibri"/>
      <family val="2"/>
      <scheme val="minor"/>
    </font>
    <font>
      <b/>
      <sz val="14"/>
      <name val="Arial Cyr"/>
      <family val="2"/>
      <charset val="204"/>
    </font>
    <font>
      <b/>
      <sz val="16"/>
      <color rgb="FF00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FFFF00"/>
        <bgColor indexed="64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left" wrapText="1"/>
    </xf>
    <xf numFmtId="0" fontId="2" fillId="0" borderId="6">
      <alignment horizontal="left" wrapText="1"/>
    </xf>
    <xf numFmtId="0" fontId="3" fillId="0" borderId="1"/>
    <xf numFmtId="0" fontId="4" fillId="0" borderId="1"/>
    <xf numFmtId="0" fontId="5" fillId="0" borderId="1"/>
    <xf numFmtId="0" fontId="3" fillId="0" borderId="12"/>
    <xf numFmtId="0" fontId="6" fillId="0" borderId="2">
      <alignment horizontal="center"/>
    </xf>
    <xf numFmtId="0" fontId="2" fillId="0" borderId="14">
      <alignment horizontal="left" wrapText="1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5">
      <alignment horizontal="right"/>
    </xf>
    <xf numFmtId="49" fontId="4" fillId="0" borderId="3">
      <alignment horizontal="center"/>
    </xf>
    <xf numFmtId="0" fontId="7" fillId="0" borderId="16">
      <alignment horizontal="center" vertical="top"/>
    </xf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5">
      <alignment horizontal="right"/>
    </xf>
    <xf numFmtId="164" fontId="6" fillId="0" borderId="4">
      <alignment horizontal="center"/>
    </xf>
    <xf numFmtId="0" fontId="6" fillId="0" borderId="16">
      <alignment horizontal="left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49" fontId="6" fillId="0" borderId="16"/>
    <xf numFmtId="0" fontId="6" fillId="0" borderId="6">
      <alignment horizontal="left" wrapText="1"/>
    </xf>
    <xf numFmtId="49" fontId="6" fillId="0" borderId="7">
      <alignment horizontal="center"/>
    </xf>
    <xf numFmtId="0" fontId="6" fillId="0" borderId="16">
      <alignment horizontal="left" wrapText="1"/>
    </xf>
    <xf numFmtId="0" fontId="6" fillId="0" borderId="8">
      <alignment horizontal="left"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7"/>
    <xf numFmtId="0" fontId="10" fillId="0" borderId="1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0" fontId="4" fillId="0" borderId="14"/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0">
      <alignment horizontal="right"/>
    </xf>
    <xf numFmtId="0" fontId="6" fillId="0" borderId="21">
      <alignment horizontal="left" wrapText="1"/>
    </xf>
    <xf numFmtId="4" fontId="6" fillId="0" borderId="21">
      <alignment horizontal="right"/>
    </xf>
    <xf numFmtId="0" fontId="4" fillId="0" borderId="16"/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2"/>
    </xf>
    <xf numFmtId="49" fontId="6" fillId="0" borderId="27">
      <alignment horizontal="center"/>
    </xf>
    <xf numFmtId="49" fontId="6" fillId="0" borderId="10">
      <alignment horizontal="center"/>
    </xf>
    <xf numFmtId="0" fontId="6" fillId="0" borderId="17"/>
    <xf numFmtId="0" fontId="6" fillId="2" borderId="17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6">
      <alignment horizontal="left"/>
    </xf>
    <xf numFmtId="49" fontId="6" fillId="0" borderId="6"/>
    <xf numFmtId="0" fontId="6" fillId="0" borderId="6"/>
    <xf numFmtId="0" fontId="4" fillId="0" borderId="6"/>
    <xf numFmtId="0" fontId="6" fillId="0" borderId="28">
      <alignment horizontal="left" wrapText="1"/>
    </xf>
    <xf numFmtId="49" fontId="6" fillId="0" borderId="29">
      <alignment horizontal="center" wrapText="1"/>
    </xf>
    <xf numFmtId="4" fontId="6" fillId="0" borderId="29">
      <alignment horizontal="right"/>
    </xf>
    <xf numFmtId="0" fontId="6" fillId="0" borderId="30">
      <alignment horizontal="left" wrapText="1"/>
    </xf>
    <xf numFmtId="4" fontId="6" fillId="0" borderId="31">
      <alignment horizontal="right"/>
    </xf>
    <xf numFmtId="49" fontId="6" fillId="0" borderId="27">
      <alignment horizontal="center" wrapText="1"/>
    </xf>
    <xf numFmtId="0" fontId="6" fillId="0" borderId="32">
      <alignment horizontal="left" wrapText="1" indent="1"/>
    </xf>
    <xf numFmtId="49" fontId="6" fillId="0" borderId="21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29">
      <alignment horizontal="center"/>
    </xf>
    <xf numFmtId="0" fontId="6" fillId="0" borderId="8"/>
    <xf numFmtId="0" fontId="6" fillId="0" borderId="34"/>
    <xf numFmtId="0" fontId="10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20">
      <alignment horizontal="right"/>
    </xf>
    <xf numFmtId="0" fontId="10" fillId="0" borderId="21">
      <alignment horizontal="left" wrapText="1"/>
    </xf>
    <xf numFmtId="4" fontId="6" fillId="0" borderId="38">
      <alignment horizontal="right"/>
    </xf>
    <xf numFmtId="0" fontId="6" fillId="2" borderId="1"/>
    <xf numFmtId="0" fontId="6" fillId="0" borderId="1">
      <alignment horizontal="center" wrapText="1"/>
    </xf>
    <xf numFmtId="0" fontId="10" fillId="0" borderId="1">
      <alignment horizontal="center"/>
    </xf>
    <xf numFmtId="0" fontId="10" fillId="0" borderId="6"/>
    <xf numFmtId="49" fontId="6" fillId="0" borderId="6">
      <alignment horizontal="left"/>
    </xf>
    <xf numFmtId="0" fontId="6" fillId="0" borderId="22">
      <alignment horizontal="left" wrapText="1"/>
    </xf>
    <xf numFmtId="0" fontId="6" fillId="0" borderId="32">
      <alignment horizontal="left" wrapText="1"/>
    </xf>
    <xf numFmtId="0" fontId="4" fillId="0" borderId="39"/>
    <xf numFmtId="0" fontId="4" fillId="0" borderId="13"/>
    <xf numFmtId="0" fontId="6" fillId="0" borderId="28">
      <alignment horizontal="left" wrapText="1" indent="1"/>
    </xf>
    <xf numFmtId="49" fontId="6" fillId="0" borderId="33">
      <alignment horizontal="center" wrapText="1"/>
    </xf>
    <xf numFmtId="0" fontId="6" fillId="0" borderId="30">
      <alignment horizontal="left" wrapText="1" indent="1"/>
    </xf>
    <xf numFmtId="0" fontId="6" fillId="0" borderId="22">
      <alignment horizontal="left" wrapText="1" indent="2"/>
    </xf>
    <xf numFmtId="0" fontId="6" fillId="0" borderId="32">
      <alignment horizontal="left" wrapText="1" indent="2"/>
    </xf>
    <xf numFmtId="49" fontId="6" fillId="0" borderId="33">
      <alignment horizontal="left" wrapText="1"/>
    </xf>
    <xf numFmtId="49" fontId="6" fillId="0" borderId="31">
      <alignment horizontal="center"/>
    </xf>
    <xf numFmtId="0" fontId="6" fillId="0" borderId="30">
      <alignment horizontal="left" wrapText="1" indent="2"/>
    </xf>
    <xf numFmtId="49" fontId="6" fillId="0" borderId="33">
      <alignment horizontal="center" shrinkToFit="1"/>
    </xf>
    <xf numFmtId="49" fontId="6" fillId="0" borderId="29">
      <alignment horizontal="center" shrinkToFit="1"/>
    </xf>
    <xf numFmtId="0" fontId="11" fillId="0" borderId="6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0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0" fillId="0" borderId="26"/>
    <xf numFmtId="49" fontId="10" fillId="0" borderId="19">
      <alignment horizontal="center"/>
    </xf>
    <xf numFmtId="49" fontId="12" fillId="0" borderId="40">
      <alignment horizontal="left" vertical="center" wrapText="1"/>
    </xf>
    <xf numFmtId="49" fontId="10" fillId="0" borderId="27">
      <alignment horizontal="center" vertical="center" wrapText="1"/>
    </xf>
    <xf numFmtId="49" fontId="6" fillId="0" borderId="3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0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1">
      <alignment horizontal="left" vertical="center" wrapText="1" indent="3"/>
    </xf>
    <xf numFmtId="0" fontId="12" fillId="0" borderId="26">
      <alignment horizontal="left" vertical="center" wrapTex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4" fontId="6" fillId="0" borderId="1">
      <alignment horizontal="center" shrinkToFit="1"/>
    </xf>
    <xf numFmtId="0" fontId="10" fillId="0" borderId="1">
      <alignment horizontal="center" vertical="center" textRotation="90" wrapText="1"/>
    </xf>
    <xf numFmtId="49" fontId="6" fillId="0" borderId="6">
      <alignment horizontal="left" vertical="center" wrapText="1" indent="3"/>
    </xf>
    <xf numFmtId="49" fontId="6" fillId="0" borderId="6">
      <alignment horizontal="center" vertical="center" wrapText="1"/>
    </xf>
    <xf numFmtId="4" fontId="6" fillId="0" borderId="6">
      <alignment horizontal="right"/>
    </xf>
    <xf numFmtId="0" fontId="10" fillId="0" borderId="12">
      <alignment horizontal="center" vertical="center" textRotation="90" wrapText="1"/>
    </xf>
    <xf numFmtId="49" fontId="10" fillId="0" borderId="19">
      <alignment horizontal="center" vertical="center" wrapText="1"/>
    </xf>
    <xf numFmtId="0" fontId="6" fillId="0" borderId="25"/>
    <xf numFmtId="49" fontId="6" fillId="0" borderId="42">
      <alignment horizontal="center" vertical="center" wrapText="1"/>
    </xf>
    <xf numFmtId="4" fontId="6" fillId="0" borderId="2">
      <alignment horizontal="right"/>
    </xf>
    <xf numFmtId="4" fontId="6" fillId="0" borderId="43">
      <alignment horizontal="right"/>
    </xf>
    <xf numFmtId="0" fontId="10" fillId="0" borderId="1">
      <alignment horizontal="center" vertical="center" textRotation="90"/>
    </xf>
    <xf numFmtId="0" fontId="10" fillId="0" borderId="12">
      <alignment horizontal="center" vertical="center" textRotation="90"/>
    </xf>
    <xf numFmtId="49" fontId="12" fillId="0" borderId="26">
      <alignment horizontal="left" vertical="center" wrapText="1"/>
    </xf>
    <xf numFmtId="0" fontId="4" fillId="0" borderId="17"/>
    <xf numFmtId="0" fontId="10" fillId="0" borderId="10">
      <alignment horizontal="center" vertical="center" textRotation="90"/>
    </xf>
    <xf numFmtId="0" fontId="6" fillId="0" borderId="19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1">
      <alignment horizontal="left" vertical="center" wrapText="1"/>
    </xf>
    <xf numFmtId="49" fontId="12" fillId="0" borderId="44">
      <alignment horizontal="left" vertical="center" wrapText="1"/>
    </xf>
    <xf numFmtId="49" fontId="6" fillId="0" borderId="20">
      <alignment horizontal="center" vertical="center"/>
    </xf>
    <xf numFmtId="49" fontId="6" fillId="0" borderId="45">
      <alignment horizontal="left" vertical="center" wrapText="1"/>
    </xf>
    <xf numFmtId="49" fontId="6" fillId="0" borderId="24">
      <alignment horizontal="center" vertical="center"/>
    </xf>
    <xf numFmtId="49" fontId="6" fillId="0" borderId="29">
      <alignment horizontal="center" vertical="center"/>
    </xf>
    <xf numFmtId="49" fontId="6" fillId="0" borderId="10">
      <alignment horizontal="center" vertical="center"/>
    </xf>
    <xf numFmtId="49" fontId="6" fillId="0" borderId="46">
      <alignment horizontal="left" vertical="center" wrapText="1"/>
    </xf>
    <xf numFmtId="49" fontId="6" fillId="0" borderId="6">
      <alignment horizontal="center"/>
    </xf>
    <xf numFmtId="0" fontId="6" fillId="0" borderId="6">
      <alignment horizontal="center"/>
    </xf>
    <xf numFmtId="49" fontId="6" fillId="0" borderId="1">
      <alignment horizontal="left"/>
    </xf>
    <xf numFmtId="0" fontId="6" fillId="0" borderId="1">
      <alignment horizontal="center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0"/>
    <xf numFmtId="0" fontId="13" fillId="0" borderId="0"/>
    <xf numFmtId="0" fontId="13" fillId="0" borderId="0"/>
    <xf numFmtId="0" fontId="4" fillId="0" borderId="1"/>
    <xf numFmtId="0" fontId="4" fillId="0" borderId="1"/>
    <xf numFmtId="0" fontId="4" fillId="3" borderId="1"/>
    <xf numFmtId="0" fontId="4" fillId="3" borderId="6"/>
    <xf numFmtId="0" fontId="4" fillId="3" borderId="8"/>
    <xf numFmtId="0" fontId="4" fillId="3" borderId="47"/>
    <xf numFmtId="0" fontId="4" fillId="3" borderId="48"/>
    <xf numFmtId="0" fontId="4" fillId="3" borderId="13"/>
    <xf numFmtId="0" fontId="4" fillId="3" borderId="49"/>
    <xf numFmtId="0" fontId="4" fillId="3" borderId="50"/>
    <xf numFmtId="0" fontId="4" fillId="3" borderId="17"/>
    <xf numFmtId="0" fontId="26" fillId="0" borderId="1"/>
  </cellStyleXfs>
  <cellXfs count="117">
    <xf numFmtId="0" fontId="0" fillId="0" borderId="0" xfId="0"/>
    <xf numFmtId="0" fontId="0" fillId="0" borderId="0" xfId="0" applyProtection="1">
      <protection locked="0"/>
    </xf>
    <xf numFmtId="0" fontId="4" fillId="0" borderId="1" xfId="6" applyNumberFormat="1" applyProtection="1"/>
    <xf numFmtId="0" fontId="6" fillId="0" borderId="1" xfId="18" applyNumberFormat="1" applyProtection="1"/>
    <xf numFmtId="0" fontId="6" fillId="0" borderId="1" xfId="19" applyBorder="1" applyProtection="1">
      <alignment horizontal="center"/>
      <protection locked="0"/>
    </xf>
    <xf numFmtId="0" fontId="10" fillId="0" borderId="1" xfId="38" applyNumberFormat="1" applyProtection="1"/>
    <xf numFmtId="0" fontId="4" fillId="0" borderId="14" xfId="41" applyNumberFormat="1" applyProtection="1"/>
    <xf numFmtId="0" fontId="4" fillId="0" borderId="16" xfId="50" applyNumberFormat="1" applyProtection="1"/>
    <xf numFmtId="0" fontId="6" fillId="0" borderId="17" xfId="58" applyNumberFormat="1" applyProtection="1"/>
    <xf numFmtId="0" fontId="6" fillId="2" borderId="17" xfId="59" applyNumberFormat="1" applyProtection="1"/>
    <xf numFmtId="0" fontId="6" fillId="0" borderId="1" xfId="60" applyNumberFormat="1" applyProtection="1">
      <alignment horizontal="left" wrapText="1"/>
    </xf>
    <xf numFmtId="49" fontId="6" fillId="0" borderId="1" xfId="61" applyNumberFormat="1" applyProtection="1">
      <alignment horizontal="center" wrapText="1"/>
    </xf>
    <xf numFmtId="49" fontId="6" fillId="0" borderId="1" xfId="62" applyNumberFormat="1" applyProtection="1">
      <alignment horizontal="center"/>
    </xf>
    <xf numFmtId="0" fontId="6" fillId="0" borderId="6" xfId="65" applyNumberFormat="1" applyProtection="1">
      <alignment horizontal="left"/>
    </xf>
    <xf numFmtId="0" fontId="4" fillId="0" borderId="1" xfId="6" applyNumberFormat="1" applyBorder="1" applyProtection="1"/>
    <xf numFmtId="0" fontId="0" fillId="0" borderId="1" xfId="0" applyBorder="1" applyProtection="1">
      <protection locked="0"/>
    </xf>
    <xf numFmtId="0" fontId="6" fillId="0" borderId="1" xfId="11" applyNumberFormat="1" applyBorder="1" applyProtection="1">
      <alignment horizontal="left"/>
    </xf>
    <xf numFmtId="0" fontId="6" fillId="0" borderId="1" xfId="20" applyNumberFormat="1" applyBorder="1" applyProtection="1">
      <alignment horizontal="right"/>
    </xf>
    <xf numFmtId="0" fontId="6" fillId="0" borderId="1" xfId="32" applyNumberFormat="1" applyBorder="1" applyProtection="1">
      <alignment horizontal="left"/>
    </xf>
    <xf numFmtId="49" fontId="6" fillId="0" borderId="1" xfId="33" applyNumberFormat="1" applyBorder="1" applyProtection="1"/>
    <xf numFmtId="49" fontId="15" fillId="0" borderId="10" xfId="42" applyNumberFormat="1" applyFont="1" applyProtection="1">
      <alignment horizontal="center" vertical="center" wrapText="1"/>
    </xf>
    <xf numFmtId="49" fontId="15" fillId="0" borderId="19" xfId="45" applyNumberFormat="1" applyFont="1" applyProtection="1">
      <alignment horizontal="center" wrapText="1"/>
    </xf>
    <xf numFmtId="0" fontId="15" fillId="0" borderId="22" xfId="51" applyNumberFormat="1" applyFont="1" applyProtection="1">
      <alignment horizontal="left" wrapText="1" indent="1"/>
    </xf>
    <xf numFmtId="49" fontId="15" fillId="0" borderId="23" xfId="52" applyNumberFormat="1" applyFont="1" applyProtection="1">
      <alignment horizontal="center" wrapText="1"/>
    </xf>
    <xf numFmtId="49" fontId="15" fillId="0" borderId="27" xfId="56" applyNumberFormat="1" applyFont="1" applyProtection="1">
      <alignment horizontal="center"/>
    </xf>
    <xf numFmtId="49" fontId="15" fillId="0" borderId="10" xfId="57" applyNumberFormat="1" applyFont="1" applyProtection="1">
      <alignment horizontal="center"/>
    </xf>
    <xf numFmtId="0" fontId="4" fillId="0" borderId="1" xfId="41" applyNumberFormat="1" applyBorder="1" applyProtection="1"/>
    <xf numFmtId="49" fontId="15" fillId="0" borderId="53" xfId="43" applyNumberFormat="1" applyFont="1" applyBorder="1" applyProtection="1">
      <alignment horizontal="center" vertical="center" wrapText="1"/>
    </xf>
    <xf numFmtId="165" fontId="17" fillId="0" borderId="10" xfId="47" applyNumberFormat="1" applyFont="1" applyProtection="1">
      <alignment horizontal="right"/>
    </xf>
    <xf numFmtId="165" fontId="17" fillId="0" borderId="21" xfId="49" applyNumberFormat="1" applyFont="1" applyProtection="1">
      <alignment horizontal="right"/>
    </xf>
    <xf numFmtId="165" fontId="17" fillId="0" borderId="24" xfId="53" applyNumberFormat="1" applyFont="1" applyProtection="1">
      <alignment horizontal="center"/>
    </xf>
    <xf numFmtId="49" fontId="16" fillId="0" borderId="20" xfId="46" applyNumberFormat="1" applyFont="1" applyProtection="1">
      <alignment horizontal="center"/>
    </xf>
    <xf numFmtId="49" fontId="16" fillId="0" borderId="24" xfId="53" applyNumberFormat="1" applyFont="1" applyProtection="1">
      <alignment horizontal="center"/>
    </xf>
    <xf numFmtId="49" fontId="16" fillId="0" borderId="10" xfId="57" applyNumberFormat="1" applyFont="1" applyProtection="1">
      <alignment horizontal="center"/>
    </xf>
    <xf numFmtId="0" fontId="18" fillId="0" borderId="26" xfId="55" applyNumberFormat="1" applyFont="1" applyProtection="1">
      <alignment horizontal="left" wrapText="1" indent="2"/>
    </xf>
    <xf numFmtId="49" fontId="15" fillId="0" borderId="54" xfId="45" applyNumberFormat="1" applyFont="1" applyBorder="1" applyProtection="1">
      <alignment horizontal="center" wrapText="1"/>
    </xf>
    <xf numFmtId="49" fontId="15" fillId="0" borderId="24" xfId="42" applyNumberFormat="1" applyFont="1" applyBorder="1" applyProtection="1">
      <alignment horizontal="center" vertical="center" wrapText="1"/>
    </xf>
    <xf numFmtId="0" fontId="18" fillId="0" borderId="15" xfId="51" applyNumberFormat="1" applyFont="1" applyBorder="1" applyProtection="1">
      <alignment horizontal="left" wrapText="1" indent="1"/>
    </xf>
    <xf numFmtId="0" fontId="20" fillId="0" borderId="52" xfId="44" applyNumberFormat="1" applyFont="1" applyBorder="1" applyProtection="1">
      <alignment horizontal="left" wrapText="1"/>
    </xf>
    <xf numFmtId="49" fontId="6" fillId="0" borderId="1" xfId="66" applyNumberFormat="1" applyBorder="1" applyProtection="1"/>
    <xf numFmtId="0" fontId="4" fillId="0" borderId="1" xfId="68" applyNumberFormat="1" applyBorder="1" applyProtection="1"/>
    <xf numFmtId="49" fontId="15" fillId="0" borderId="29" xfId="70" applyNumberFormat="1" applyFont="1" applyProtection="1">
      <alignment horizontal="center" wrapText="1"/>
    </xf>
    <xf numFmtId="49" fontId="15" fillId="0" borderId="27" xfId="74" applyNumberFormat="1" applyFont="1" applyProtection="1">
      <alignment horizontal="center" wrapText="1"/>
    </xf>
    <xf numFmtId="0" fontId="15" fillId="0" borderId="31" xfId="77" applyNumberFormat="1" applyFont="1" applyProtection="1">
      <alignment horizontal="left" wrapText="1" indent="2"/>
    </xf>
    <xf numFmtId="49" fontId="15" fillId="0" borderId="33" xfId="78" applyNumberFormat="1" applyFont="1" applyProtection="1">
      <alignment horizontal="center"/>
    </xf>
    <xf numFmtId="49" fontId="15" fillId="0" borderId="29" xfId="79" applyNumberFormat="1" applyFont="1" applyProtection="1">
      <alignment horizontal="center"/>
    </xf>
    <xf numFmtId="0" fontId="21" fillId="0" borderId="35" xfId="82" applyNumberFormat="1" applyFont="1" applyProtection="1">
      <alignment horizontal="left" wrapText="1"/>
    </xf>
    <xf numFmtId="0" fontId="15" fillId="0" borderId="36" xfId="83" applyNumberFormat="1" applyFont="1" applyProtection="1">
      <alignment horizontal="center" wrapText="1"/>
    </xf>
    <xf numFmtId="49" fontId="15" fillId="0" borderId="37" xfId="84" applyNumberFormat="1" applyFont="1" applyProtection="1">
      <alignment horizontal="center" wrapText="1"/>
    </xf>
    <xf numFmtId="0" fontId="19" fillId="0" borderId="28" xfId="69" applyNumberFormat="1" applyFont="1" applyProtection="1">
      <alignment horizontal="left" wrapText="1"/>
    </xf>
    <xf numFmtId="165" fontId="18" fillId="0" borderId="29" xfId="71" applyNumberFormat="1" applyFont="1" applyProtection="1">
      <alignment horizontal="right"/>
    </xf>
    <xf numFmtId="165" fontId="18" fillId="0" borderId="31" xfId="73" applyNumberFormat="1" applyFont="1" applyProtection="1">
      <alignment horizontal="right"/>
    </xf>
    <xf numFmtId="165" fontId="18" fillId="0" borderId="10" xfId="57" applyNumberFormat="1" applyFont="1" applyProtection="1">
      <alignment horizontal="center"/>
    </xf>
    <xf numFmtId="165" fontId="18" fillId="0" borderId="20" xfId="85" applyNumberFormat="1" applyFont="1" applyProtection="1">
      <alignment horizontal="right"/>
    </xf>
    <xf numFmtId="49" fontId="15" fillId="0" borderId="24" xfId="39" applyNumberFormat="1" applyFont="1" applyBorder="1" applyProtection="1">
      <alignment horizontal="center" vertical="center" wrapText="1"/>
    </xf>
    <xf numFmtId="49" fontId="15" fillId="0" borderId="56" xfId="39" applyNumberFormat="1" applyFont="1" applyBorder="1" applyProtection="1">
      <alignment horizontal="center" vertical="center" wrapText="1"/>
    </xf>
    <xf numFmtId="49" fontId="15" fillId="0" borderId="55" xfId="42" applyNumberFormat="1" applyFont="1" applyBorder="1" applyAlignment="1" applyProtection="1">
      <alignment horizontal="center" vertical="center" wrapText="1"/>
    </xf>
    <xf numFmtId="0" fontId="14" fillId="0" borderId="1" xfId="38" applyNumberFormat="1" applyFont="1" applyProtection="1"/>
    <xf numFmtId="49" fontId="22" fillId="0" borderId="10" xfId="42" applyNumberFormat="1" applyFont="1" applyProtection="1">
      <alignment horizontal="center" vertical="center" wrapText="1"/>
    </xf>
    <xf numFmtId="49" fontId="22" fillId="0" borderId="57" xfId="43" applyNumberFormat="1" applyFont="1" applyBorder="1" applyProtection="1">
      <alignment horizontal="center" vertical="center" wrapText="1"/>
    </xf>
    <xf numFmtId="49" fontId="22" fillId="0" borderId="52" xfId="43" applyNumberFormat="1" applyFont="1" applyBorder="1" applyProtection="1">
      <alignment horizontal="center" vertical="center" wrapText="1"/>
    </xf>
    <xf numFmtId="0" fontId="22" fillId="0" borderId="1" xfId="41" applyNumberFormat="1" applyFont="1" applyBorder="1" applyProtection="1"/>
    <xf numFmtId="0" fontId="23" fillId="0" borderId="0" xfId="0" applyFont="1" applyProtection="1">
      <protection locked="0"/>
    </xf>
    <xf numFmtId="0" fontId="24" fillId="0" borderId="1" xfId="0" applyFont="1" applyBorder="1"/>
    <xf numFmtId="0" fontId="0" fillId="0" borderId="1" xfId="0" applyBorder="1"/>
    <xf numFmtId="0" fontId="25" fillId="0" borderId="1" xfId="0" applyFont="1" applyBorder="1"/>
    <xf numFmtId="49" fontId="27" fillId="0" borderId="58" xfId="0" applyNumberFormat="1" applyFont="1" applyBorder="1"/>
    <xf numFmtId="0" fontId="27" fillId="0" borderId="58" xfId="0" applyFont="1" applyBorder="1"/>
    <xf numFmtId="166" fontId="27" fillId="0" borderId="58" xfId="0" applyNumberFormat="1" applyFont="1" applyBorder="1"/>
    <xf numFmtId="0" fontId="27" fillId="0" borderId="52" xfId="189" applyNumberFormat="1" applyFont="1" applyBorder="1" applyAlignment="1">
      <alignment horizontal="left" vertical="center" wrapText="1"/>
    </xf>
    <xf numFmtId="0" fontId="27" fillId="0" borderId="1" xfId="189" applyNumberFormat="1" applyFont="1" applyBorder="1" applyAlignment="1">
      <alignment horizontal="left" vertical="center" wrapText="1"/>
    </xf>
    <xf numFmtId="0" fontId="27" fillId="0" borderId="58" xfId="0" applyFont="1" applyFill="1" applyBorder="1"/>
    <xf numFmtId="166" fontId="27" fillId="0" borderId="58" xfId="0" applyNumberFormat="1" applyFont="1" applyFill="1" applyBorder="1"/>
    <xf numFmtId="0" fontId="27" fillId="0" borderId="58" xfId="0" applyFont="1" applyBorder="1" applyAlignment="1">
      <alignment wrapText="1"/>
    </xf>
    <xf numFmtId="166" fontId="27" fillId="0" borderId="58" xfId="0" applyNumberFormat="1" applyFont="1" applyBorder="1" applyAlignment="1">
      <alignment wrapText="1"/>
    </xf>
    <xf numFmtId="0" fontId="28" fillId="0" borderId="58" xfId="0" applyFont="1" applyBorder="1" applyAlignment="1">
      <alignment wrapText="1"/>
    </xf>
    <xf numFmtId="166" fontId="28" fillId="0" borderId="58" xfId="0" applyNumberFormat="1" applyFont="1" applyBorder="1"/>
    <xf numFmtId="0" fontId="28" fillId="0" borderId="58" xfId="0" applyFont="1" applyBorder="1"/>
    <xf numFmtId="166" fontId="28" fillId="0" borderId="58" xfId="0" applyNumberFormat="1" applyFont="1" applyBorder="1" applyAlignment="1">
      <alignment wrapText="1"/>
    </xf>
    <xf numFmtId="166" fontId="28" fillId="0" borderId="60" xfId="0" applyNumberFormat="1" applyFont="1" applyBorder="1"/>
    <xf numFmtId="1" fontId="27" fillId="0" borderId="61" xfId="0" applyNumberFormat="1" applyFont="1" applyBorder="1"/>
    <xf numFmtId="166" fontId="27" fillId="0" borderId="60" xfId="0" applyNumberFormat="1" applyFont="1" applyBorder="1"/>
    <xf numFmtId="0" fontId="27" fillId="0" borderId="1" xfId="0" applyFont="1" applyBorder="1"/>
    <xf numFmtId="0" fontId="27" fillId="0" borderId="1" xfId="0" applyFont="1" applyBorder="1" applyAlignment="1"/>
    <xf numFmtId="0" fontId="29" fillId="0" borderId="1" xfId="0" applyFont="1" applyBorder="1" applyAlignment="1"/>
    <xf numFmtId="0" fontId="30" fillId="0" borderId="1" xfId="0" applyFont="1" applyBorder="1"/>
    <xf numFmtId="0" fontId="29" fillId="0" borderId="1" xfId="0" applyFont="1" applyBorder="1"/>
    <xf numFmtId="0" fontId="27" fillId="0" borderId="1" xfId="0" applyFont="1" applyBorder="1" applyAlignment="1">
      <alignment vertical="center"/>
    </xf>
    <xf numFmtId="0" fontId="28" fillId="0" borderId="1" xfId="0" applyFont="1" applyBorder="1" applyAlignment="1"/>
    <xf numFmtId="0" fontId="27" fillId="0" borderId="1" xfId="0" applyFont="1" applyBorder="1" applyAlignment="1">
      <alignment vertical="center" wrapText="1"/>
    </xf>
    <xf numFmtId="0" fontId="27" fillId="0" borderId="59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 wrapText="1"/>
    </xf>
    <xf numFmtId="166" fontId="27" fillId="0" borderId="1" xfId="0" applyNumberFormat="1" applyFont="1" applyBorder="1"/>
    <xf numFmtId="167" fontId="27" fillId="0" borderId="1" xfId="0" applyNumberFormat="1" applyFont="1" applyBorder="1"/>
    <xf numFmtId="0" fontId="27" fillId="0" borderId="1" xfId="0" applyFont="1" applyBorder="1" applyAlignment="1">
      <alignment horizontal="right"/>
    </xf>
    <xf numFmtId="0" fontId="22" fillId="0" borderId="1" xfId="6" applyNumberFormat="1" applyFont="1" applyBorder="1" applyAlignment="1" applyProtection="1">
      <alignment horizontal="right"/>
    </xf>
    <xf numFmtId="0" fontId="15" fillId="4" borderId="31" xfId="77" applyNumberFormat="1" applyFont="1" applyFill="1" applyProtection="1">
      <alignment horizontal="left" wrapText="1" indent="2"/>
    </xf>
    <xf numFmtId="0" fontId="27" fillId="0" borderId="0" xfId="0" applyFont="1" applyAlignment="1">
      <alignment horizontal="justify" vertical="center"/>
    </xf>
    <xf numFmtId="49" fontId="31" fillId="0" borderId="58" xfId="0" applyNumberFormat="1" applyFont="1" applyBorder="1" applyAlignment="1">
      <alignment horizontal="center"/>
    </xf>
    <xf numFmtId="0" fontId="28" fillId="0" borderId="58" xfId="0" applyFont="1" applyBorder="1" applyAlignment="1">
      <alignment horizontal="center"/>
    </xf>
    <xf numFmtId="0" fontId="27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0" borderId="1" xfId="0" applyFont="1" applyBorder="1" applyAlignment="1">
      <alignment horizontal="right"/>
    </xf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center"/>
    </xf>
    <xf numFmtId="0" fontId="6" fillId="0" borderId="1" xfId="27" applyNumberFormat="1" applyBorder="1" applyProtection="1">
      <alignment horizontal="left" wrapText="1"/>
    </xf>
    <xf numFmtId="0" fontId="6" fillId="0" borderId="1" xfId="27" applyBorder="1" applyProtection="1">
      <alignment horizontal="left" wrapText="1"/>
      <protection locked="0"/>
    </xf>
    <xf numFmtId="0" fontId="32" fillId="0" borderId="1" xfId="11" applyNumberFormat="1" applyFont="1" applyBorder="1" applyAlignment="1" applyProtection="1">
      <alignment horizontal="center"/>
    </xf>
    <xf numFmtId="0" fontId="17" fillId="0" borderId="1" xfId="6" applyNumberFormat="1" applyFont="1" applyBorder="1" applyAlignment="1" applyProtection="1">
      <alignment horizontal="center"/>
    </xf>
    <xf numFmtId="49" fontId="18" fillId="0" borderId="52" xfId="42" applyNumberFormat="1" applyFont="1" applyBorder="1" applyAlignment="1" applyProtection="1">
      <alignment horizontal="center" vertical="center" wrapText="1"/>
    </xf>
    <xf numFmtId="49" fontId="18" fillId="0" borderId="10" xfId="39" applyNumberFormat="1" applyFont="1" applyBorder="1" applyProtection="1">
      <alignment horizontal="center" vertical="center" wrapText="1"/>
    </xf>
    <xf numFmtId="49" fontId="18" fillId="0" borderId="10" xfId="39" applyFont="1" applyBorder="1" applyProtection="1">
      <alignment horizontal="center" vertical="center" wrapText="1"/>
      <protection locked="0"/>
    </xf>
    <xf numFmtId="49" fontId="18" fillId="0" borderId="51" xfId="39" applyNumberFormat="1" applyFont="1" applyBorder="1" applyProtection="1">
      <alignment horizontal="center" vertical="center" wrapText="1"/>
    </xf>
    <xf numFmtId="49" fontId="18" fillId="0" borderId="51" xfId="39" applyFont="1" applyBorder="1" applyProtection="1">
      <alignment horizontal="center" vertical="center" wrapText="1"/>
      <protection locked="0"/>
    </xf>
    <xf numFmtId="0" fontId="22" fillId="0" borderId="1" xfId="6" applyNumberFormat="1" applyFont="1" applyAlignment="1" applyProtection="1">
      <alignment horizontal="right"/>
    </xf>
    <xf numFmtId="0" fontId="4" fillId="0" borderId="1" xfId="6" applyNumberFormat="1" applyAlignment="1" applyProtection="1">
      <alignment horizontal="right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2"/>
    <cellStyle name="xl101" xfId="70"/>
    <cellStyle name="xl102" xfId="84"/>
    <cellStyle name="xl103" xfId="79"/>
    <cellStyle name="xl104" xfId="66"/>
    <cellStyle name="xl105" xfId="71"/>
    <cellStyle name="xl106" xfId="85"/>
    <cellStyle name="xl107" xfId="63"/>
    <cellStyle name="xl108" xfId="64"/>
    <cellStyle name="xl109" xfId="72"/>
    <cellStyle name="xl110" xfId="75"/>
    <cellStyle name="xl111" xfId="86"/>
    <cellStyle name="xl112" xfId="88"/>
    <cellStyle name="xl113" xfId="67"/>
    <cellStyle name="xl114" xfId="68"/>
    <cellStyle name="xl115" xfId="73"/>
    <cellStyle name="xl116" xfId="76"/>
    <cellStyle name="xl117" xfId="87"/>
    <cellStyle name="xl118" xfId="90"/>
    <cellStyle name="xl119" xfId="91"/>
    <cellStyle name="xl120" xfId="93"/>
    <cellStyle name="xl121" xfId="97"/>
    <cellStyle name="xl122" xfId="100"/>
    <cellStyle name="xl123" xfId="104"/>
    <cellStyle name="xl124" xfId="107"/>
    <cellStyle name="xl125" xfId="108"/>
    <cellStyle name="xl126" xfId="109"/>
    <cellStyle name="xl127" xfId="89"/>
    <cellStyle name="xl128" xfId="92"/>
    <cellStyle name="xl129" xfId="98"/>
    <cellStyle name="xl130" xfId="102"/>
    <cellStyle name="xl131" xfId="105"/>
    <cellStyle name="xl132" xfId="106"/>
    <cellStyle name="xl133" xfId="110"/>
    <cellStyle name="xl134" xfId="96"/>
    <cellStyle name="xl135" xfId="94"/>
    <cellStyle name="xl136" xfId="99"/>
    <cellStyle name="xl137" xfId="101"/>
    <cellStyle name="xl138" xfId="95"/>
    <cellStyle name="xl139" xfId="103"/>
    <cellStyle name="xl140" xfId="111"/>
    <cellStyle name="xl141" xfId="132"/>
    <cellStyle name="xl142" xfId="136"/>
    <cellStyle name="xl143" xfId="141"/>
    <cellStyle name="xl144" xfId="145"/>
    <cellStyle name="xl145" xfId="151"/>
    <cellStyle name="xl146" xfId="152"/>
    <cellStyle name="xl147" xfId="155"/>
    <cellStyle name="xl148" xfId="112"/>
    <cellStyle name="xl149" xfId="117"/>
    <cellStyle name="xl150" xfId="119"/>
    <cellStyle name="xl151" xfId="121"/>
    <cellStyle name="xl152" xfId="126"/>
    <cellStyle name="xl153" xfId="128"/>
    <cellStyle name="xl154" xfId="130"/>
    <cellStyle name="xl155" xfId="131"/>
    <cellStyle name="xl156" xfId="133"/>
    <cellStyle name="xl157" xfId="137"/>
    <cellStyle name="xl158" xfId="142"/>
    <cellStyle name="xl159" xfId="153"/>
    <cellStyle name="xl160" xfId="157"/>
    <cellStyle name="xl161" xfId="161"/>
    <cellStyle name="xl162" xfId="162"/>
    <cellStyle name="xl163" xfId="164"/>
    <cellStyle name="xl164" xfId="168"/>
    <cellStyle name="xl165" xfId="172"/>
    <cellStyle name="xl166" xfId="118"/>
    <cellStyle name="xl167" xfId="120"/>
    <cellStyle name="xl168" xfId="122"/>
    <cellStyle name="xl169" xfId="127"/>
    <cellStyle name="xl170" xfId="129"/>
    <cellStyle name="xl171" xfId="134"/>
    <cellStyle name="xl172" xfId="138"/>
    <cellStyle name="xl173" xfId="143"/>
    <cellStyle name="xl174" xfId="146"/>
    <cellStyle name="xl175" xfId="148"/>
    <cellStyle name="xl176" xfId="154"/>
    <cellStyle name="xl177" xfId="156"/>
    <cellStyle name="xl178" xfId="158"/>
    <cellStyle name="xl179" xfId="159"/>
    <cellStyle name="xl180" xfId="160"/>
    <cellStyle name="xl181" xfId="163"/>
    <cellStyle name="xl182" xfId="165"/>
    <cellStyle name="xl183" xfId="166"/>
    <cellStyle name="xl184" xfId="167"/>
    <cellStyle name="xl185" xfId="169"/>
    <cellStyle name="xl186" xfId="173"/>
    <cellStyle name="xl187" xfId="113"/>
    <cellStyle name="xl188" xfId="115"/>
    <cellStyle name="xl189" xfId="123"/>
    <cellStyle name="xl190" xfId="135"/>
    <cellStyle name="xl191" xfId="139"/>
    <cellStyle name="xl192" xfId="144"/>
    <cellStyle name="xl193" xfId="149"/>
    <cellStyle name="xl194" xfId="116"/>
    <cellStyle name="xl195" xfId="170"/>
    <cellStyle name="xl196" xfId="174"/>
    <cellStyle name="xl197" xfId="171"/>
    <cellStyle name="xl198" xfId="140"/>
    <cellStyle name="xl199" xfId="124"/>
    <cellStyle name="xl200" xfId="114"/>
    <cellStyle name="xl201" xfId="125"/>
    <cellStyle name="xl202" xfId="147"/>
    <cellStyle name="xl203" xfId="150"/>
    <cellStyle name="xl21" xfId="180"/>
    <cellStyle name="xl22" xfId="1"/>
    <cellStyle name="xl23" xfId="7"/>
    <cellStyle name="xl24" xfId="11"/>
    <cellStyle name="xl25" xfId="18"/>
    <cellStyle name="xl26" xfId="36"/>
    <cellStyle name="xl27" xfId="6"/>
    <cellStyle name="xl28" xfId="38"/>
    <cellStyle name="xl29" xfId="181"/>
    <cellStyle name="xl30" xfId="39"/>
    <cellStyle name="xl31" xfId="42"/>
    <cellStyle name="xl32" xfId="182"/>
    <cellStyle name="xl33" xfId="44"/>
    <cellStyle name="xl34" xfId="51"/>
    <cellStyle name="xl35" xfId="55"/>
    <cellStyle name="xl36" xfId="183"/>
    <cellStyle name="xl37" xfId="2"/>
    <cellStyle name="xl38" xfId="12"/>
    <cellStyle name="xl39" xfId="27"/>
    <cellStyle name="xl40" xfId="30"/>
    <cellStyle name="xl41" xfId="32"/>
    <cellStyle name="xl42" xfId="184"/>
    <cellStyle name="xl43" xfId="45"/>
    <cellStyle name="xl44" xfId="52"/>
    <cellStyle name="xl45" xfId="56"/>
    <cellStyle name="xl46" xfId="185"/>
    <cellStyle name="xl47" xfId="186"/>
    <cellStyle name="xl48" xfId="58"/>
    <cellStyle name="xl49" xfId="19"/>
    <cellStyle name="xl50" xfId="33"/>
    <cellStyle name="xl51" xfId="23"/>
    <cellStyle name="xl52" xfId="46"/>
    <cellStyle name="xl53" xfId="53"/>
    <cellStyle name="xl54" xfId="57"/>
    <cellStyle name="xl55" xfId="40"/>
    <cellStyle name="xl56" xfId="43"/>
    <cellStyle name="xl57" xfId="187"/>
    <cellStyle name="xl58" xfId="47"/>
    <cellStyle name="xl59" xfId="59"/>
    <cellStyle name="xl60" xfId="3"/>
    <cellStyle name="xl61" xfId="8"/>
    <cellStyle name="xl62" xfId="13"/>
    <cellStyle name="xl63" xfId="20"/>
    <cellStyle name="xl64" xfId="4"/>
    <cellStyle name="xl65" xfId="9"/>
    <cellStyle name="xl66" xfId="14"/>
    <cellStyle name="xl67" xfId="21"/>
    <cellStyle name="xl68" xfId="25"/>
    <cellStyle name="xl69" xfId="28"/>
    <cellStyle name="xl70" xfId="31"/>
    <cellStyle name="xl71" xfId="34"/>
    <cellStyle name="xl72" xfId="35"/>
    <cellStyle name="xl73" xfId="37"/>
    <cellStyle name="xl74" xfId="10"/>
    <cellStyle name="xl75" xfId="15"/>
    <cellStyle name="xl76" xfId="22"/>
    <cellStyle name="xl77" xfId="26"/>
    <cellStyle name="xl78" xfId="29"/>
    <cellStyle name="xl79" xfId="48"/>
    <cellStyle name="xl80" xfId="54"/>
    <cellStyle name="xl81" xfId="16"/>
    <cellStyle name="xl82" xfId="24"/>
    <cellStyle name="xl83" xfId="17"/>
    <cellStyle name="xl84" xfId="5"/>
    <cellStyle name="xl85" xfId="49"/>
    <cellStyle name="xl86" xfId="41"/>
    <cellStyle name="xl87" xfId="50"/>
    <cellStyle name="xl88" xfId="60"/>
    <cellStyle name="xl89" xfId="65"/>
    <cellStyle name="xl90" xfId="69"/>
    <cellStyle name="xl91" xfId="80"/>
    <cellStyle name="xl92" xfId="82"/>
    <cellStyle name="xl93" xfId="77"/>
    <cellStyle name="xl94" xfId="61"/>
    <cellStyle name="xl95" xfId="74"/>
    <cellStyle name="xl96" xfId="81"/>
    <cellStyle name="xl97" xfId="83"/>
    <cellStyle name="xl98" xfId="188"/>
    <cellStyle name="xl99" xfId="78"/>
    <cellStyle name="Обычный" xfId="0" builtinId="0"/>
    <cellStyle name="Обычный_год исп" xfId="189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BreakPreview" topLeftCell="A17" zoomScale="60" zoomScaleNormal="75" workbookViewId="0">
      <selection activeCell="A3" sqref="A3:E3"/>
    </sheetView>
  </sheetViews>
  <sheetFormatPr defaultColWidth="8.85546875" defaultRowHeight="15" x14ac:dyDescent="0.25"/>
  <cols>
    <col min="1" max="1" width="63.7109375" style="64" customWidth="1"/>
    <col min="2" max="2" width="22.85546875" style="64" customWidth="1"/>
    <col min="3" max="3" width="22.28515625" style="64" customWidth="1"/>
    <col min="4" max="4" width="19.42578125" style="64" customWidth="1"/>
    <col min="5" max="5" width="23.28515625" style="64" customWidth="1"/>
    <col min="6" max="16" width="8.85546875" style="64"/>
    <col min="17" max="17" width="54.28515625" style="64" customWidth="1"/>
    <col min="18" max="16384" width="8.85546875" style="64"/>
  </cols>
  <sheetData>
    <row r="1" spans="1:17" ht="23.25" x14ac:dyDescent="0.35">
      <c r="A1" s="104"/>
      <c r="B1" s="104"/>
      <c r="C1" s="104"/>
      <c r="D1" s="104"/>
      <c r="E1" s="104"/>
    </row>
    <row r="2" spans="1:17" s="82" customFormat="1" ht="18.75" x14ac:dyDescent="0.3">
      <c r="A2" s="103"/>
      <c r="B2" s="103"/>
      <c r="C2" s="103"/>
      <c r="D2" s="103"/>
      <c r="E2" s="10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s="82" customFormat="1" ht="18.75" x14ac:dyDescent="0.3">
      <c r="A3" s="101" t="s">
        <v>284</v>
      </c>
      <c r="B3" s="101"/>
      <c r="C3" s="101"/>
      <c r="D3" s="101"/>
      <c r="E3" s="101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s="82" customFormat="1" ht="18.75" x14ac:dyDescent="0.3">
      <c r="A4" s="101" t="s">
        <v>328</v>
      </c>
      <c r="B4" s="101"/>
      <c r="C4" s="101"/>
      <c r="D4" s="101"/>
      <c r="E4" s="101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spans="1:17" s="82" customFormat="1" ht="18.75" x14ac:dyDescent="0.3">
      <c r="A5" s="101" t="s">
        <v>321</v>
      </c>
      <c r="B5" s="101"/>
      <c r="C5" s="101"/>
      <c r="D5" s="101"/>
      <c r="E5" s="101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spans="1:17" s="82" customFormat="1" ht="18.75" x14ac:dyDescent="0.3">
      <c r="A6" s="101" t="s">
        <v>322</v>
      </c>
      <c r="B6" s="101"/>
      <c r="C6" s="101"/>
      <c r="D6" s="101"/>
      <c r="E6" s="101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spans="1:17" s="82" customFormat="1" ht="18.75" x14ac:dyDescent="0.3">
      <c r="A7" s="102" t="s">
        <v>327</v>
      </c>
      <c r="B7" s="102"/>
      <c r="C7" s="102"/>
      <c r="D7" s="102"/>
      <c r="E7" s="102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spans="1:17" s="82" customFormat="1" ht="18.75" x14ac:dyDescent="0.3">
      <c r="A8" s="105" t="s">
        <v>285</v>
      </c>
      <c r="B8" s="105"/>
      <c r="C8" s="105"/>
      <c r="D8" s="105"/>
      <c r="E8" s="105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spans="1:17" s="82" customFormat="1" ht="18.75" x14ac:dyDescent="0.3">
      <c r="A9" s="83"/>
      <c r="B9" s="83"/>
      <c r="C9" s="83"/>
      <c r="D9" s="83"/>
      <c r="E9" s="83"/>
    </row>
    <row r="10" spans="1:17" s="82" customFormat="1" ht="49.15" customHeight="1" x14ac:dyDescent="0.3">
      <c r="A10" s="100" t="s">
        <v>329</v>
      </c>
      <c r="B10" s="100"/>
      <c r="C10" s="100"/>
      <c r="D10" s="100"/>
      <c r="E10" s="100"/>
      <c r="F10" s="89"/>
      <c r="G10" s="89"/>
      <c r="H10" s="89"/>
      <c r="I10" s="89"/>
      <c r="J10" s="89"/>
      <c r="K10" s="89"/>
      <c r="L10" s="89"/>
      <c r="M10" s="89"/>
      <c r="N10" s="89"/>
      <c r="O10" s="89"/>
      <c r="P10" s="89"/>
      <c r="Q10" s="89"/>
    </row>
    <row r="11" spans="1:17" s="82" customFormat="1" ht="24.6" customHeight="1" x14ac:dyDescent="0.3">
      <c r="A11" s="100" t="s">
        <v>286</v>
      </c>
      <c r="B11" s="100"/>
      <c r="C11" s="100"/>
      <c r="D11" s="100"/>
      <c r="E11" s="100"/>
      <c r="F11" s="89"/>
      <c r="G11" s="89"/>
      <c r="H11" s="89"/>
      <c r="I11" s="89"/>
      <c r="J11" s="89"/>
      <c r="K11" s="89"/>
      <c r="L11" s="89"/>
      <c r="M11" s="89"/>
      <c r="N11" s="89"/>
      <c r="O11" s="89"/>
      <c r="P11" s="89"/>
      <c r="Q11" s="89"/>
    </row>
    <row r="12" spans="1:17" s="82" customFormat="1" ht="18.75" x14ac:dyDescent="0.3">
      <c r="A12" s="83" t="s">
        <v>323</v>
      </c>
      <c r="B12" s="83"/>
      <c r="C12" s="83"/>
      <c r="D12" s="83"/>
      <c r="E12" s="83"/>
    </row>
    <row r="13" spans="1:17" s="85" customFormat="1" ht="18.75" x14ac:dyDescent="0.3">
      <c r="A13" s="84"/>
      <c r="B13" s="84"/>
      <c r="C13" s="84"/>
      <c r="D13" s="84"/>
      <c r="E13" s="84"/>
    </row>
    <row r="14" spans="1:17" s="82" customFormat="1" ht="63" customHeight="1" x14ac:dyDescent="0.3">
      <c r="A14" s="90" t="s">
        <v>287</v>
      </c>
      <c r="B14" s="91" t="s">
        <v>288</v>
      </c>
      <c r="C14" s="91" t="s">
        <v>289</v>
      </c>
      <c r="D14" s="91" t="s">
        <v>290</v>
      </c>
      <c r="E14" s="91" t="s">
        <v>291</v>
      </c>
    </row>
    <row r="15" spans="1:17" s="86" customFormat="1" ht="18" x14ac:dyDescent="0.25">
      <c r="A15" s="98" t="s">
        <v>292</v>
      </c>
      <c r="B15" s="98"/>
      <c r="C15" s="98"/>
      <c r="D15" s="98"/>
      <c r="E15" s="98"/>
    </row>
    <row r="16" spans="1:17" s="65" customFormat="1" ht="23.25" x14ac:dyDescent="0.35">
      <c r="A16" s="66" t="s">
        <v>293</v>
      </c>
      <c r="B16" s="67">
        <v>4656.3999999999996</v>
      </c>
      <c r="C16" s="68">
        <v>4610.5</v>
      </c>
      <c r="D16" s="68">
        <f t="shared" ref="D16:D28" si="0">C16-B16</f>
        <v>-45.899999999999636</v>
      </c>
      <c r="E16" s="68">
        <f t="shared" ref="E16:E30" si="1">C16/B16*100</f>
        <v>99.014259943303855</v>
      </c>
    </row>
    <row r="17" spans="1:5" s="65" customFormat="1" ht="23.25" x14ac:dyDescent="0.35">
      <c r="A17" s="66" t="s">
        <v>294</v>
      </c>
      <c r="B17" s="67">
        <v>1303.9000000000001</v>
      </c>
      <c r="C17" s="68">
        <v>1304</v>
      </c>
      <c r="D17" s="68">
        <f t="shared" si="0"/>
        <v>9.9999999999909051E-2</v>
      </c>
      <c r="E17" s="68">
        <f t="shared" si="1"/>
        <v>100.00766929979292</v>
      </c>
    </row>
    <row r="18" spans="1:5" s="65" customFormat="1" ht="23.25" x14ac:dyDescent="0.35">
      <c r="A18" s="67" t="s">
        <v>295</v>
      </c>
      <c r="B18" s="68">
        <v>169.3</v>
      </c>
      <c r="C18" s="68">
        <v>434.18</v>
      </c>
      <c r="D18" s="68">
        <f t="shared" si="0"/>
        <v>264.88</v>
      </c>
      <c r="E18" s="68">
        <f t="shared" si="1"/>
        <v>256.45599527466032</v>
      </c>
    </row>
    <row r="19" spans="1:5" s="65" customFormat="1" ht="34.9" customHeight="1" x14ac:dyDescent="0.35">
      <c r="A19" s="69" t="s">
        <v>296</v>
      </c>
      <c r="B19" s="68">
        <v>490.4</v>
      </c>
      <c r="C19" s="68">
        <v>292.5</v>
      </c>
      <c r="D19" s="68">
        <f t="shared" si="0"/>
        <v>-197.89999999999998</v>
      </c>
      <c r="E19" s="68">
        <f t="shared" si="1"/>
        <v>59.645187601957581</v>
      </c>
    </row>
    <row r="20" spans="1:5" s="65" customFormat="1" ht="23.25" x14ac:dyDescent="0.35">
      <c r="A20" s="70" t="s">
        <v>297</v>
      </c>
      <c r="B20" s="68">
        <v>2498.4</v>
      </c>
      <c r="C20" s="68">
        <v>2570</v>
      </c>
      <c r="D20" s="68">
        <f t="shared" si="0"/>
        <v>71.599999999999909</v>
      </c>
      <c r="E20" s="68">
        <f t="shared" si="1"/>
        <v>102.86583413384567</v>
      </c>
    </row>
    <row r="21" spans="1:5" s="65" customFormat="1" ht="23.25" x14ac:dyDescent="0.35">
      <c r="A21" s="71" t="s">
        <v>298</v>
      </c>
      <c r="B21" s="72">
        <v>10</v>
      </c>
      <c r="C21" s="68">
        <v>10</v>
      </c>
      <c r="D21" s="67">
        <f t="shared" si="0"/>
        <v>0</v>
      </c>
      <c r="E21" s="68">
        <f t="shared" si="1"/>
        <v>100</v>
      </c>
    </row>
    <row r="22" spans="1:5" s="65" customFormat="1" ht="23.25" x14ac:dyDescent="0.35">
      <c r="A22" s="73" t="s">
        <v>299</v>
      </c>
      <c r="B22" s="73">
        <v>302.60000000000002</v>
      </c>
      <c r="C22" s="74">
        <v>355.49</v>
      </c>
      <c r="D22" s="68">
        <f t="shared" si="0"/>
        <v>52.889999999999986</v>
      </c>
      <c r="E22" s="68">
        <f t="shared" si="1"/>
        <v>117.4785194976867</v>
      </c>
    </row>
    <row r="23" spans="1:5" s="65" customFormat="1" ht="23.25" x14ac:dyDescent="0.35">
      <c r="A23" s="73" t="s">
        <v>300</v>
      </c>
      <c r="B23" s="73">
        <v>30.7</v>
      </c>
      <c r="C23" s="74"/>
      <c r="D23" s="68"/>
      <c r="E23" s="68"/>
    </row>
    <row r="24" spans="1:5" s="65" customFormat="1" ht="23.25" x14ac:dyDescent="0.35">
      <c r="A24" s="73" t="s">
        <v>301</v>
      </c>
      <c r="B24" s="74">
        <v>46.7</v>
      </c>
      <c r="C24" s="74">
        <v>46.77</v>
      </c>
      <c r="D24" s="68">
        <f t="shared" si="0"/>
        <v>7.0000000000000284E-2</v>
      </c>
      <c r="E24" s="68">
        <f t="shared" si="1"/>
        <v>100.14989293361884</v>
      </c>
    </row>
    <row r="25" spans="1:5" s="65" customFormat="1" ht="23.25" x14ac:dyDescent="0.35">
      <c r="A25" s="75" t="s">
        <v>302</v>
      </c>
      <c r="B25" s="76">
        <f>SUM(B16:B24)</f>
        <v>9508.4000000000015</v>
      </c>
      <c r="C25" s="76">
        <f>SUM(C16:C24)</f>
        <v>9623.44</v>
      </c>
      <c r="D25" s="76">
        <f t="shared" si="0"/>
        <v>115.03999999999905</v>
      </c>
      <c r="E25" s="76">
        <f t="shared" si="1"/>
        <v>101.20987758192754</v>
      </c>
    </row>
    <row r="26" spans="1:5" s="65" customFormat="1" ht="23.25" x14ac:dyDescent="0.35">
      <c r="A26" s="67" t="s">
        <v>303</v>
      </c>
      <c r="B26" s="67">
        <v>250.9</v>
      </c>
      <c r="C26" s="67">
        <v>250.9</v>
      </c>
      <c r="D26" s="67">
        <f>C26-B26</f>
        <v>0</v>
      </c>
      <c r="E26" s="68">
        <f>C26/B26*100</f>
        <v>100</v>
      </c>
    </row>
    <row r="27" spans="1:5" s="65" customFormat="1" ht="23.25" x14ac:dyDescent="0.35">
      <c r="A27" s="67" t="s">
        <v>304</v>
      </c>
      <c r="B27" s="68">
        <v>24431.7</v>
      </c>
      <c r="C27" s="68">
        <v>24059.7</v>
      </c>
      <c r="D27" s="67">
        <f t="shared" si="0"/>
        <v>-372</v>
      </c>
      <c r="E27" s="68">
        <f t="shared" si="1"/>
        <v>98.477387983644206</v>
      </c>
    </row>
    <row r="28" spans="1:5" s="65" customFormat="1" ht="23.25" x14ac:dyDescent="0.35">
      <c r="A28" s="73" t="s">
        <v>305</v>
      </c>
      <c r="B28" s="68">
        <v>33.799999999999997</v>
      </c>
      <c r="C28" s="68">
        <v>33.799999999999997</v>
      </c>
      <c r="D28" s="67">
        <f t="shared" si="0"/>
        <v>0</v>
      </c>
      <c r="E28" s="68">
        <f t="shared" si="1"/>
        <v>100</v>
      </c>
    </row>
    <row r="29" spans="1:5" s="65" customFormat="1" ht="23.25" x14ac:dyDescent="0.35">
      <c r="A29" s="77" t="s">
        <v>306</v>
      </c>
      <c r="B29" s="76">
        <f>SUM(B25:B28)</f>
        <v>34224.800000000003</v>
      </c>
      <c r="C29" s="76">
        <f>SUM(C25:C28)</f>
        <v>33967.840000000004</v>
      </c>
      <c r="D29" s="76">
        <f>SUM(D25:D28)</f>
        <v>-256.96000000000095</v>
      </c>
      <c r="E29" s="76">
        <f t="shared" si="1"/>
        <v>99.249199410953466</v>
      </c>
    </row>
    <row r="30" spans="1:5" s="65" customFormat="1" ht="23.25" x14ac:dyDescent="0.35">
      <c r="A30" s="77" t="s">
        <v>307</v>
      </c>
      <c r="B30" s="76">
        <f>SUM(B40)</f>
        <v>34224.800000000003</v>
      </c>
      <c r="C30" s="76">
        <f>SUM(C40)</f>
        <v>33967.840000000004</v>
      </c>
      <c r="D30" s="76">
        <f>C30-B30</f>
        <v>-256.95999999999913</v>
      </c>
      <c r="E30" s="76">
        <f t="shared" si="1"/>
        <v>99.249199410953466</v>
      </c>
    </row>
    <row r="31" spans="1:5" s="65" customFormat="1" ht="23.25" x14ac:dyDescent="0.35">
      <c r="A31" s="99" t="s">
        <v>308</v>
      </c>
      <c r="B31" s="99"/>
      <c r="C31" s="99"/>
      <c r="D31" s="99"/>
      <c r="E31" s="99"/>
    </row>
    <row r="32" spans="1:5" s="65" customFormat="1" ht="23.25" x14ac:dyDescent="0.35">
      <c r="A32" s="75" t="s">
        <v>309</v>
      </c>
      <c r="B32" s="78">
        <v>4685.8999999999996</v>
      </c>
      <c r="C32" s="78">
        <v>4626.2</v>
      </c>
      <c r="D32" s="76">
        <f>C32-B32</f>
        <v>-59.699999999999818</v>
      </c>
      <c r="E32" s="76">
        <f t="shared" ref="E32:E36" si="2">C32/B32*100</f>
        <v>98.725965129430847</v>
      </c>
    </row>
    <row r="33" spans="1:9" s="65" customFormat="1" ht="23.25" x14ac:dyDescent="0.35">
      <c r="A33" s="75" t="s">
        <v>310</v>
      </c>
      <c r="B33" s="78">
        <v>250</v>
      </c>
      <c r="C33" s="78">
        <v>250</v>
      </c>
      <c r="D33" s="76">
        <f>C33-B33</f>
        <v>0</v>
      </c>
      <c r="E33" s="76">
        <f t="shared" si="2"/>
        <v>100</v>
      </c>
    </row>
    <row r="34" spans="1:9" s="65" customFormat="1" ht="38.25" x14ac:dyDescent="0.35">
      <c r="A34" s="75" t="s">
        <v>311</v>
      </c>
      <c r="B34" s="78">
        <v>33.799999999999997</v>
      </c>
      <c r="C34" s="78">
        <v>33.799999999999997</v>
      </c>
      <c r="D34" s="77">
        <f>C34-B34</f>
        <v>0</v>
      </c>
      <c r="E34" s="76">
        <f t="shared" si="2"/>
        <v>100</v>
      </c>
    </row>
    <row r="35" spans="1:9" s="65" customFormat="1" ht="23.25" x14ac:dyDescent="0.35">
      <c r="A35" s="77" t="s">
        <v>312</v>
      </c>
      <c r="B35" s="76">
        <v>2347.6</v>
      </c>
      <c r="C35" s="76">
        <v>2347.6</v>
      </c>
      <c r="D35" s="77">
        <f>C35-B35</f>
        <v>0</v>
      </c>
      <c r="E35" s="76">
        <f t="shared" si="2"/>
        <v>100</v>
      </c>
    </row>
    <row r="36" spans="1:9" s="65" customFormat="1" ht="23.25" x14ac:dyDescent="0.35">
      <c r="A36" s="77" t="s">
        <v>313</v>
      </c>
      <c r="B36" s="76">
        <v>30838.5</v>
      </c>
      <c r="C36" s="76">
        <v>29779.5</v>
      </c>
      <c r="D36" s="76">
        <f t="shared" ref="D36" si="3">C36-B36</f>
        <v>-1059</v>
      </c>
      <c r="E36" s="76">
        <f t="shared" si="2"/>
        <v>96.565980835643757</v>
      </c>
    </row>
    <row r="37" spans="1:9" s="65" customFormat="1" ht="23.25" x14ac:dyDescent="0.35">
      <c r="A37" s="75" t="s">
        <v>314</v>
      </c>
      <c r="B37" s="76">
        <v>29</v>
      </c>
      <c r="C37" s="76">
        <v>29</v>
      </c>
      <c r="D37" s="76">
        <f>C37-B37</f>
        <v>0</v>
      </c>
      <c r="E37" s="76">
        <f>C37/B37*100</f>
        <v>100</v>
      </c>
    </row>
    <row r="38" spans="1:9" s="65" customFormat="1" ht="23.25" x14ac:dyDescent="0.35">
      <c r="A38" s="77" t="s">
        <v>315</v>
      </c>
      <c r="B38" s="76">
        <f>B32+B33+B34+B35+B36+B37</f>
        <v>38184.800000000003</v>
      </c>
      <c r="C38" s="76">
        <f>C32+C33+C34+C35+C36+C37</f>
        <v>37066.1</v>
      </c>
      <c r="D38" s="76">
        <f>C38-B38</f>
        <v>-1118.7000000000044</v>
      </c>
      <c r="E38" s="79">
        <f>SUM(C38/B38*100)</f>
        <v>97.070300224172954</v>
      </c>
    </row>
    <row r="39" spans="1:9" s="65" customFormat="1" ht="23.25" x14ac:dyDescent="0.35">
      <c r="A39" s="77" t="s">
        <v>316</v>
      </c>
      <c r="B39" s="76">
        <f>SUM(B29-B38)</f>
        <v>-3960</v>
      </c>
      <c r="C39" s="76">
        <f>SUM(C29-C38)</f>
        <v>-3098.2599999999948</v>
      </c>
      <c r="D39" s="80"/>
      <c r="E39" s="81"/>
    </row>
    <row r="40" spans="1:9" s="65" customFormat="1" ht="23.25" x14ac:dyDescent="0.35">
      <c r="A40" s="77" t="s">
        <v>307</v>
      </c>
      <c r="B40" s="76">
        <f>SUM(B38+B39)</f>
        <v>34224.800000000003</v>
      </c>
      <c r="C40" s="76">
        <f>SUM(C38+C39)</f>
        <v>33967.840000000004</v>
      </c>
      <c r="D40" s="76">
        <f>C40-B40</f>
        <v>-256.95999999999913</v>
      </c>
      <c r="E40" s="76">
        <f>C40/B40*100</f>
        <v>99.249199410953466</v>
      </c>
    </row>
    <row r="41" spans="1:9" s="65" customFormat="1" ht="33" x14ac:dyDescent="0.45">
      <c r="A41" s="63"/>
      <c r="B41" s="63"/>
      <c r="C41" s="63"/>
      <c r="D41" s="63"/>
      <c r="E41" s="63"/>
    </row>
    <row r="42" spans="1:9" s="82" customFormat="1" ht="18.75" x14ac:dyDescent="0.3">
      <c r="A42" s="82" t="s">
        <v>324</v>
      </c>
      <c r="C42" s="92"/>
    </row>
    <row r="43" spans="1:9" s="82" customFormat="1" ht="37.15" customHeight="1" x14ac:dyDescent="0.3">
      <c r="A43" s="100" t="s">
        <v>325</v>
      </c>
      <c r="B43" s="100"/>
      <c r="C43" s="100"/>
      <c r="D43" s="100"/>
      <c r="E43" s="100"/>
      <c r="F43" s="89"/>
      <c r="G43" s="89"/>
      <c r="H43" s="89"/>
      <c r="I43" s="89"/>
    </row>
    <row r="44" spans="1:9" s="82" customFormat="1" ht="18.75" x14ac:dyDescent="0.3">
      <c r="A44" s="93"/>
    </row>
    <row r="45" spans="1:9" s="82" customFormat="1" ht="18.75" x14ac:dyDescent="0.3"/>
    <row r="46" spans="1:9" s="82" customFormat="1" ht="18.75" x14ac:dyDescent="0.3">
      <c r="A46" s="97" t="s">
        <v>326</v>
      </c>
      <c r="E46" s="94" t="s">
        <v>317</v>
      </c>
    </row>
    <row r="47" spans="1:9" s="82" customFormat="1" ht="18.75" x14ac:dyDescent="0.3"/>
  </sheetData>
  <mergeCells count="13">
    <mergeCell ref="A2:E2"/>
    <mergeCell ref="A1:E1"/>
    <mergeCell ref="A8:E8"/>
    <mergeCell ref="A10:E10"/>
    <mergeCell ref="A11:E11"/>
    <mergeCell ref="A15:E15"/>
    <mergeCell ref="A31:E31"/>
    <mergeCell ref="A43:E43"/>
    <mergeCell ref="A3:E3"/>
    <mergeCell ref="A4:E4"/>
    <mergeCell ref="A5:E5"/>
    <mergeCell ref="A6:E6"/>
    <mergeCell ref="A7:E7"/>
  </mergeCells>
  <pageMargins left="0.7" right="0.7" top="0.75" bottom="0.75" header="0.3" footer="0.3"/>
  <pageSetup paperSize="9" scale="57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view="pageBreakPreview" topLeftCell="A55" zoomScale="60" zoomScaleNormal="70" workbookViewId="0">
      <selection activeCell="F7" sqref="F7"/>
    </sheetView>
  </sheetViews>
  <sheetFormatPr defaultColWidth="8.85546875" defaultRowHeight="15" x14ac:dyDescent="0.25"/>
  <cols>
    <col min="1" max="1" width="80.140625" style="1" customWidth="1"/>
    <col min="2" max="2" width="6.28515625" style="1" customWidth="1"/>
    <col min="3" max="3" width="39.42578125" style="1" customWidth="1"/>
    <col min="4" max="4" width="24.85546875" style="1" customWidth="1"/>
    <col min="5" max="5" width="21.85546875" style="1" customWidth="1"/>
    <col min="6" max="6" width="17.42578125" style="1" customWidth="1"/>
    <col min="7" max="7" width="9.42578125" style="1" customWidth="1"/>
    <col min="8" max="16384" width="8.85546875" style="1"/>
  </cols>
  <sheetData>
    <row r="1" spans="1:7" s="15" customFormat="1" ht="24.6" customHeight="1" x14ac:dyDescent="0.35">
      <c r="A1" s="16"/>
      <c r="B1" s="106"/>
      <c r="C1" s="107"/>
      <c r="D1" s="17"/>
      <c r="E1" s="109" t="s">
        <v>318</v>
      </c>
      <c r="F1" s="109"/>
      <c r="G1" s="14"/>
    </row>
    <row r="2" spans="1:7" s="15" customFormat="1" ht="27" customHeight="1" x14ac:dyDescent="0.3">
      <c r="A2" s="108" t="s">
        <v>280</v>
      </c>
      <c r="B2" s="108"/>
      <c r="C2" s="108"/>
      <c r="D2" s="108"/>
      <c r="E2" s="108"/>
      <c r="F2" s="108"/>
      <c r="G2" s="14"/>
    </row>
    <row r="3" spans="1:7" s="15" customFormat="1" ht="14.1" customHeight="1" x14ac:dyDescent="0.25">
      <c r="A3" s="16"/>
      <c r="B3" s="18"/>
      <c r="C3" s="19"/>
      <c r="D3" s="17"/>
      <c r="E3" s="14"/>
      <c r="F3" s="14"/>
      <c r="G3" s="14"/>
    </row>
    <row r="4" spans="1:7" s="15" customFormat="1" ht="12.95" customHeight="1" x14ac:dyDescent="0.25">
      <c r="A4" s="14"/>
      <c r="B4" s="14"/>
      <c r="C4" s="14"/>
      <c r="D4" s="14"/>
      <c r="E4" s="14"/>
      <c r="F4" s="95" t="s">
        <v>320</v>
      </c>
      <c r="G4" s="14"/>
    </row>
    <row r="5" spans="1:7" ht="11.45" customHeight="1" x14ac:dyDescent="0.25">
      <c r="A5" s="111" t="s">
        <v>0</v>
      </c>
      <c r="B5" s="111" t="s">
        <v>1</v>
      </c>
      <c r="C5" s="113" t="s">
        <v>2</v>
      </c>
      <c r="D5" s="110" t="s">
        <v>281</v>
      </c>
      <c r="E5" s="110" t="s">
        <v>282</v>
      </c>
      <c r="F5" s="110" t="s">
        <v>283</v>
      </c>
      <c r="G5" s="26"/>
    </row>
    <row r="6" spans="1:7" ht="140.44999999999999" customHeight="1" x14ac:dyDescent="0.25">
      <c r="A6" s="112"/>
      <c r="B6" s="112"/>
      <c r="C6" s="114"/>
      <c r="D6" s="110"/>
      <c r="E6" s="110"/>
      <c r="F6" s="110"/>
      <c r="G6" s="26"/>
    </row>
    <row r="7" spans="1:7" ht="19.899999999999999" customHeight="1" thickBot="1" x14ac:dyDescent="0.3">
      <c r="A7" s="36" t="s">
        <v>3</v>
      </c>
      <c r="B7" s="20" t="s">
        <v>4</v>
      </c>
      <c r="C7" s="20" t="s">
        <v>5</v>
      </c>
      <c r="D7" s="27" t="s">
        <v>6</v>
      </c>
      <c r="E7" s="27" t="s">
        <v>7</v>
      </c>
      <c r="F7" s="27" t="s">
        <v>7</v>
      </c>
      <c r="G7" s="6"/>
    </row>
    <row r="8" spans="1:7" ht="21.75" customHeight="1" x14ac:dyDescent="0.35">
      <c r="A8" s="38" t="s">
        <v>9</v>
      </c>
      <c r="B8" s="35" t="s">
        <v>10</v>
      </c>
      <c r="C8" s="31" t="s">
        <v>11</v>
      </c>
      <c r="D8" s="28">
        <v>34224.767180000003</v>
      </c>
      <c r="E8" s="28">
        <v>33967.844109999998</v>
      </c>
      <c r="F8" s="29">
        <f>E8/D8*100</f>
        <v>99.249306595283016</v>
      </c>
      <c r="G8" s="7"/>
    </row>
    <row r="9" spans="1:7" ht="22.5" customHeight="1" x14ac:dyDescent="0.35">
      <c r="A9" s="37" t="s">
        <v>13</v>
      </c>
      <c r="B9" s="23"/>
      <c r="C9" s="32"/>
      <c r="D9" s="30"/>
      <c r="E9" s="30"/>
      <c r="F9" s="29"/>
      <c r="G9" s="7"/>
    </row>
    <row r="10" spans="1:7" ht="22.9" customHeight="1" x14ac:dyDescent="0.35">
      <c r="A10" s="34" t="s">
        <v>14</v>
      </c>
      <c r="B10" s="24" t="s">
        <v>10</v>
      </c>
      <c r="C10" s="33" t="s">
        <v>15</v>
      </c>
      <c r="D10" s="28">
        <v>9508.4</v>
      </c>
      <c r="E10" s="28">
        <v>9623.4278799999993</v>
      </c>
      <c r="F10" s="29">
        <f t="shared" ref="F10:F36" si="0">E10/D10*100</f>
        <v>101.20975011568719</v>
      </c>
      <c r="G10" s="7"/>
    </row>
    <row r="11" spans="1:7" ht="20.45" customHeight="1" x14ac:dyDescent="0.35">
      <c r="A11" s="34" t="s">
        <v>16</v>
      </c>
      <c r="B11" s="24" t="s">
        <v>10</v>
      </c>
      <c r="C11" s="33" t="s">
        <v>17</v>
      </c>
      <c r="D11" s="28">
        <v>4656.3999999999996</v>
      </c>
      <c r="E11" s="28">
        <v>4610.4760800000004</v>
      </c>
      <c r="F11" s="29">
        <f t="shared" si="0"/>
        <v>99.013746241731823</v>
      </c>
      <c r="G11" s="7"/>
    </row>
    <row r="12" spans="1:7" ht="22.15" customHeight="1" x14ac:dyDescent="0.35">
      <c r="A12" s="34" t="s">
        <v>18</v>
      </c>
      <c r="B12" s="24" t="s">
        <v>10</v>
      </c>
      <c r="C12" s="33" t="s">
        <v>19</v>
      </c>
      <c r="D12" s="28">
        <v>4656.3999999999996</v>
      </c>
      <c r="E12" s="28">
        <v>4610.4760800000004</v>
      </c>
      <c r="F12" s="29">
        <f t="shared" si="0"/>
        <v>99.013746241731823</v>
      </c>
      <c r="G12" s="7"/>
    </row>
    <row r="13" spans="1:7" ht="98.45" customHeight="1" x14ac:dyDescent="0.35">
      <c r="A13" s="34" t="s">
        <v>20</v>
      </c>
      <c r="B13" s="24" t="s">
        <v>10</v>
      </c>
      <c r="C13" s="33" t="s">
        <v>21</v>
      </c>
      <c r="D13" s="28">
        <v>4611.3999999999996</v>
      </c>
      <c r="E13" s="28">
        <v>4607.4399700000004</v>
      </c>
      <c r="F13" s="29">
        <f t="shared" si="0"/>
        <v>99.914125211432548</v>
      </c>
      <c r="G13" s="7"/>
    </row>
    <row r="14" spans="1:7" ht="137.44999999999999" customHeight="1" x14ac:dyDescent="0.35">
      <c r="A14" s="34" t="s">
        <v>22</v>
      </c>
      <c r="B14" s="24" t="s">
        <v>10</v>
      </c>
      <c r="C14" s="33" t="s">
        <v>23</v>
      </c>
      <c r="D14" s="28">
        <v>30</v>
      </c>
      <c r="E14" s="28">
        <v>-1.0610999999999999</v>
      </c>
      <c r="F14" s="29">
        <f t="shared" si="0"/>
        <v>-3.5369999999999999</v>
      </c>
      <c r="G14" s="7"/>
    </row>
    <row r="15" spans="1:7" ht="68.45" customHeight="1" x14ac:dyDescent="0.35">
      <c r="A15" s="34" t="s">
        <v>24</v>
      </c>
      <c r="B15" s="24" t="s">
        <v>10</v>
      </c>
      <c r="C15" s="33" t="s">
        <v>25</v>
      </c>
      <c r="D15" s="28">
        <v>15</v>
      </c>
      <c r="E15" s="28">
        <v>4.0972099999999996</v>
      </c>
      <c r="F15" s="29">
        <f t="shared" si="0"/>
        <v>27.314733333333329</v>
      </c>
      <c r="G15" s="7"/>
    </row>
    <row r="16" spans="1:7" ht="42" customHeight="1" x14ac:dyDescent="0.35">
      <c r="A16" s="34" t="s">
        <v>26</v>
      </c>
      <c r="B16" s="24" t="s">
        <v>10</v>
      </c>
      <c r="C16" s="33" t="s">
        <v>27</v>
      </c>
      <c r="D16" s="28">
        <v>1303.9000000000001</v>
      </c>
      <c r="E16" s="28">
        <v>1304.0161499999999</v>
      </c>
      <c r="F16" s="29">
        <f t="shared" si="0"/>
        <v>100.00890789170947</v>
      </c>
      <c r="G16" s="7"/>
    </row>
    <row r="17" spans="1:7" ht="36.6" customHeight="1" x14ac:dyDescent="0.35">
      <c r="A17" s="34" t="s">
        <v>28</v>
      </c>
      <c r="B17" s="24" t="s">
        <v>10</v>
      </c>
      <c r="C17" s="33" t="s">
        <v>29</v>
      </c>
      <c r="D17" s="28">
        <v>1303.9000000000001</v>
      </c>
      <c r="E17" s="28">
        <v>1304.0161499999999</v>
      </c>
      <c r="F17" s="29">
        <f t="shared" si="0"/>
        <v>100.00890789170947</v>
      </c>
      <c r="G17" s="7"/>
    </row>
    <row r="18" spans="1:7" ht="81" customHeight="1" x14ac:dyDescent="0.35">
      <c r="A18" s="34" t="s">
        <v>30</v>
      </c>
      <c r="B18" s="24" t="s">
        <v>10</v>
      </c>
      <c r="C18" s="33" t="s">
        <v>31</v>
      </c>
      <c r="D18" s="28">
        <v>550.29999999999995</v>
      </c>
      <c r="E18" s="28">
        <v>445.79011000000003</v>
      </c>
      <c r="F18" s="29">
        <f t="shared" si="0"/>
        <v>81.008560785026361</v>
      </c>
      <c r="G18" s="7"/>
    </row>
    <row r="19" spans="1:7" ht="94.15" customHeight="1" x14ac:dyDescent="0.35">
      <c r="A19" s="34" t="s">
        <v>32</v>
      </c>
      <c r="B19" s="24" t="s">
        <v>10</v>
      </c>
      <c r="C19" s="33" t="s">
        <v>33</v>
      </c>
      <c r="D19" s="28">
        <v>10.4</v>
      </c>
      <c r="E19" s="28">
        <v>6.8047700000000004</v>
      </c>
      <c r="F19" s="29">
        <f t="shared" si="0"/>
        <v>65.430480769230769</v>
      </c>
      <c r="G19" s="7"/>
    </row>
    <row r="20" spans="1:7" ht="76.900000000000006" customHeight="1" x14ac:dyDescent="0.35">
      <c r="A20" s="34" t="s">
        <v>34</v>
      </c>
      <c r="B20" s="24" t="s">
        <v>10</v>
      </c>
      <c r="C20" s="33" t="s">
        <v>35</v>
      </c>
      <c r="D20" s="28">
        <v>713.2</v>
      </c>
      <c r="E20" s="28">
        <v>917.44902999999999</v>
      </c>
      <c r="F20" s="29">
        <f t="shared" si="0"/>
        <v>128.63839455973078</v>
      </c>
      <c r="G20" s="7"/>
    </row>
    <row r="21" spans="1:7" ht="82.15" customHeight="1" x14ac:dyDescent="0.35">
      <c r="A21" s="34" t="s">
        <v>36</v>
      </c>
      <c r="B21" s="24" t="s">
        <v>10</v>
      </c>
      <c r="C21" s="33" t="s">
        <v>37</v>
      </c>
      <c r="D21" s="28">
        <v>30</v>
      </c>
      <c r="E21" s="28">
        <v>-66.027760000000001</v>
      </c>
      <c r="F21" s="29">
        <f t="shared" si="0"/>
        <v>-220.09253333333331</v>
      </c>
      <c r="G21" s="7"/>
    </row>
    <row r="22" spans="1:7" ht="26.45" customHeight="1" x14ac:dyDescent="0.35">
      <c r="A22" s="34" t="s">
        <v>38</v>
      </c>
      <c r="B22" s="24" t="s">
        <v>10</v>
      </c>
      <c r="C22" s="33" t="s">
        <v>39</v>
      </c>
      <c r="D22" s="28">
        <v>169.3</v>
      </c>
      <c r="E22" s="28">
        <v>434.17457000000002</v>
      </c>
      <c r="F22" s="29">
        <f t="shared" si="0"/>
        <v>256.45278795038394</v>
      </c>
      <c r="G22" s="7"/>
    </row>
    <row r="23" spans="1:7" ht="27.6" customHeight="1" x14ac:dyDescent="0.35">
      <c r="A23" s="34" t="s">
        <v>40</v>
      </c>
      <c r="B23" s="24" t="s">
        <v>10</v>
      </c>
      <c r="C23" s="33" t="s">
        <v>41</v>
      </c>
      <c r="D23" s="28">
        <v>169.3</v>
      </c>
      <c r="E23" s="28">
        <v>434.17457000000002</v>
      </c>
      <c r="F23" s="29">
        <f t="shared" si="0"/>
        <v>256.45278795038394</v>
      </c>
      <c r="G23" s="7"/>
    </row>
    <row r="24" spans="1:7" ht="23.45" customHeight="1" x14ac:dyDescent="0.35">
      <c r="A24" s="34" t="s">
        <v>40</v>
      </c>
      <c r="B24" s="24" t="s">
        <v>10</v>
      </c>
      <c r="C24" s="33" t="s">
        <v>42</v>
      </c>
      <c r="D24" s="28">
        <v>169.3</v>
      </c>
      <c r="E24" s="28">
        <v>434.17457000000002</v>
      </c>
      <c r="F24" s="29">
        <f t="shared" si="0"/>
        <v>256.45278795038394</v>
      </c>
      <c r="G24" s="7"/>
    </row>
    <row r="25" spans="1:7" ht="28.15" customHeight="1" x14ac:dyDescent="0.35">
      <c r="A25" s="34" t="s">
        <v>43</v>
      </c>
      <c r="B25" s="24" t="s">
        <v>10</v>
      </c>
      <c r="C25" s="33" t="s">
        <v>44</v>
      </c>
      <c r="D25" s="28">
        <v>2988.8</v>
      </c>
      <c r="E25" s="28">
        <v>2862.4946599999998</v>
      </c>
      <c r="F25" s="29">
        <f t="shared" si="0"/>
        <v>95.774045101713043</v>
      </c>
      <c r="G25" s="7"/>
    </row>
    <row r="26" spans="1:7" ht="23.45" customHeight="1" x14ac:dyDescent="0.35">
      <c r="A26" s="34" t="s">
        <v>45</v>
      </c>
      <c r="B26" s="24" t="s">
        <v>10</v>
      </c>
      <c r="C26" s="33" t="s">
        <v>46</v>
      </c>
      <c r="D26" s="28">
        <v>490.4</v>
      </c>
      <c r="E26" s="28">
        <v>292.50702000000001</v>
      </c>
      <c r="F26" s="29">
        <f t="shared" si="0"/>
        <v>59.646619086460042</v>
      </c>
      <c r="G26" s="7"/>
    </row>
    <row r="27" spans="1:7" ht="61.9" customHeight="1" x14ac:dyDescent="0.35">
      <c r="A27" s="34" t="s">
        <v>47</v>
      </c>
      <c r="B27" s="24" t="s">
        <v>10</v>
      </c>
      <c r="C27" s="33" t="s">
        <v>48</v>
      </c>
      <c r="D27" s="28">
        <v>490.4</v>
      </c>
      <c r="E27" s="28">
        <v>292.50700000000001</v>
      </c>
      <c r="F27" s="29">
        <f t="shared" si="0"/>
        <v>59.646615008156608</v>
      </c>
      <c r="G27" s="7"/>
    </row>
    <row r="28" spans="1:7" ht="20.45" customHeight="1" x14ac:dyDescent="0.35">
      <c r="A28" s="34" t="s">
        <v>49</v>
      </c>
      <c r="B28" s="24" t="s">
        <v>10</v>
      </c>
      <c r="C28" s="33" t="s">
        <v>50</v>
      </c>
      <c r="D28" s="28">
        <v>2498.4</v>
      </c>
      <c r="E28" s="28">
        <v>2569.9876399999998</v>
      </c>
      <c r="F28" s="29">
        <f t="shared" si="0"/>
        <v>102.86533941722702</v>
      </c>
      <c r="G28" s="7"/>
    </row>
    <row r="29" spans="1:7" ht="23.45" customHeight="1" x14ac:dyDescent="0.35">
      <c r="A29" s="34" t="s">
        <v>51</v>
      </c>
      <c r="B29" s="24" t="s">
        <v>10</v>
      </c>
      <c r="C29" s="33" t="s">
        <v>52</v>
      </c>
      <c r="D29" s="28">
        <v>2010</v>
      </c>
      <c r="E29" s="28">
        <v>2031.6900700000001</v>
      </c>
      <c r="F29" s="29">
        <f t="shared" si="0"/>
        <v>101.07910796019901</v>
      </c>
      <c r="G29" s="7"/>
    </row>
    <row r="30" spans="1:7" ht="44.45" customHeight="1" x14ac:dyDescent="0.35">
      <c r="A30" s="34" t="s">
        <v>53</v>
      </c>
      <c r="B30" s="24" t="s">
        <v>10</v>
      </c>
      <c r="C30" s="33" t="s">
        <v>54</v>
      </c>
      <c r="D30" s="28">
        <v>2010</v>
      </c>
      <c r="E30" s="28">
        <v>2031.6900700000001</v>
      </c>
      <c r="F30" s="29">
        <f t="shared" si="0"/>
        <v>101.07910796019901</v>
      </c>
      <c r="G30" s="7"/>
    </row>
    <row r="31" spans="1:7" ht="28.15" customHeight="1" x14ac:dyDescent="0.35">
      <c r="A31" s="34" t="s">
        <v>55</v>
      </c>
      <c r="B31" s="24" t="s">
        <v>10</v>
      </c>
      <c r="C31" s="33" t="s">
        <v>56</v>
      </c>
      <c r="D31" s="28">
        <v>488.4</v>
      </c>
      <c r="E31" s="28">
        <v>538.29756999999995</v>
      </c>
      <c r="F31" s="29">
        <f t="shared" si="0"/>
        <v>110.21653767403767</v>
      </c>
      <c r="G31" s="7"/>
    </row>
    <row r="32" spans="1:7" ht="34.9" customHeight="1" x14ac:dyDescent="0.35">
      <c r="A32" s="34" t="s">
        <v>57</v>
      </c>
      <c r="B32" s="24" t="s">
        <v>10</v>
      </c>
      <c r="C32" s="33" t="s">
        <v>58</v>
      </c>
      <c r="D32" s="28">
        <v>488.4</v>
      </c>
      <c r="E32" s="28">
        <v>538.29756999999995</v>
      </c>
      <c r="F32" s="29">
        <f t="shared" si="0"/>
        <v>110.21653767403767</v>
      </c>
      <c r="G32" s="7"/>
    </row>
    <row r="33" spans="1:7" ht="36.6" customHeight="1" x14ac:dyDescent="0.35">
      <c r="A33" s="34" t="s">
        <v>59</v>
      </c>
      <c r="B33" s="24" t="s">
        <v>10</v>
      </c>
      <c r="C33" s="33" t="s">
        <v>60</v>
      </c>
      <c r="D33" s="28">
        <v>333.3</v>
      </c>
      <c r="E33" s="28">
        <v>355.46309000000002</v>
      </c>
      <c r="F33" s="29">
        <f t="shared" si="0"/>
        <v>106.64959195919592</v>
      </c>
      <c r="G33" s="7"/>
    </row>
    <row r="34" spans="1:7" ht="99.6" customHeight="1" x14ac:dyDescent="0.35">
      <c r="A34" s="34" t="s">
        <v>61</v>
      </c>
      <c r="B34" s="24" t="s">
        <v>10</v>
      </c>
      <c r="C34" s="33" t="s">
        <v>62</v>
      </c>
      <c r="D34" s="28">
        <v>302.60000000000002</v>
      </c>
      <c r="E34" s="28">
        <v>355.46309000000002</v>
      </c>
      <c r="F34" s="29">
        <f t="shared" si="0"/>
        <v>117.46962656972902</v>
      </c>
      <c r="G34" s="7"/>
    </row>
    <row r="35" spans="1:7" ht="85.15" customHeight="1" x14ac:dyDescent="0.35">
      <c r="A35" s="34" t="s">
        <v>63</v>
      </c>
      <c r="B35" s="24" t="s">
        <v>10</v>
      </c>
      <c r="C35" s="33" t="s">
        <v>64</v>
      </c>
      <c r="D35" s="28">
        <v>302.60000000000002</v>
      </c>
      <c r="E35" s="28">
        <v>355.46309000000002</v>
      </c>
      <c r="F35" s="29">
        <f t="shared" si="0"/>
        <v>117.46962656972902</v>
      </c>
      <c r="G35" s="7"/>
    </row>
    <row r="36" spans="1:7" ht="94.9" customHeight="1" x14ac:dyDescent="0.35">
      <c r="A36" s="34" t="s">
        <v>65</v>
      </c>
      <c r="B36" s="24" t="s">
        <v>10</v>
      </c>
      <c r="C36" s="33" t="s">
        <v>66</v>
      </c>
      <c r="D36" s="28">
        <v>302.60000000000002</v>
      </c>
      <c r="E36" s="28">
        <v>355.46309000000002</v>
      </c>
      <c r="F36" s="29">
        <f t="shared" si="0"/>
        <v>117.46962656972902</v>
      </c>
      <c r="G36" s="7"/>
    </row>
    <row r="37" spans="1:7" ht="93" customHeight="1" x14ac:dyDescent="0.35">
      <c r="A37" s="34" t="s">
        <v>67</v>
      </c>
      <c r="B37" s="24" t="s">
        <v>10</v>
      </c>
      <c r="C37" s="33" t="s">
        <v>68</v>
      </c>
      <c r="D37" s="28">
        <v>30.7</v>
      </c>
      <c r="E37" s="28" t="s">
        <v>12</v>
      </c>
      <c r="F37" s="29"/>
      <c r="G37" s="7"/>
    </row>
    <row r="38" spans="1:7" ht="99" customHeight="1" x14ac:dyDescent="0.35">
      <c r="A38" s="34" t="s">
        <v>69</v>
      </c>
      <c r="B38" s="24" t="s">
        <v>10</v>
      </c>
      <c r="C38" s="33" t="s">
        <v>70</v>
      </c>
      <c r="D38" s="28">
        <v>30.7</v>
      </c>
      <c r="E38" s="28" t="s">
        <v>12</v>
      </c>
      <c r="F38" s="29"/>
      <c r="G38" s="7"/>
    </row>
    <row r="39" spans="1:7" ht="96.6" customHeight="1" x14ac:dyDescent="0.35">
      <c r="A39" s="34" t="s">
        <v>71</v>
      </c>
      <c r="B39" s="24" t="s">
        <v>10</v>
      </c>
      <c r="C39" s="33" t="s">
        <v>72</v>
      </c>
      <c r="D39" s="28">
        <v>30.7</v>
      </c>
      <c r="E39" s="28" t="s">
        <v>12</v>
      </c>
      <c r="F39" s="29"/>
      <c r="G39" s="7"/>
    </row>
    <row r="40" spans="1:7" ht="45.6" customHeight="1" x14ac:dyDescent="0.35">
      <c r="A40" s="34" t="s">
        <v>73</v>
      </c>
      <c r="B40" s="24" t="s">
        <v>10</v>
      </c>
      <c r="C40" s="33" t="s">
        <v>74</v>
      </c>
      <c r="D40" s="28">
        <v>46.7</v>
      </c>
      <c r="E40" s="28">
        <v>46.769979999999997</v>
      </c>
      <c r="F40" s="29">
        <f t="shared" ref="F40:F60" si="1">E40/D40*100</f>
        <v>100.14985010706636</v>
      </c>
      <c r="G40" s="7"/>
    </row>
    <row r="41" spans="1:7" ht="42.6" customHeight="1" x14ac:dyDescent="0.35">
      <c r="A41" s="34" t="s">
        <v>75</v>
      </c>
      <c r="B41" s="24" t="s">
        <v>10</v>
      </c>
      <c r="C41" s="33" t="s">
        <v>76</v>
      </c>
      <c r="D41" s="28">
        <v>46.7</v>
      </c>
      <c r="E41" s="28">
        <v>46.769979999999997</v>
      </c>
      <c r="F41" s="29">
        <f t="shared" si="1"/>
        <v>100.14985010706636</v>
      </c>
      <c r="G41" s="7"/>
    </row>
    <row r="42" spans="1:7" ht="47.45" customHeight="1" x14ac:dyDescent="0.35">
      <c r="A42" s="34" t="s">
        <v>77</v>
      </c>
      <c r="B42" s="24" t="s">
        <v>10</v>
      </c>
      <c r="C42" s="33" t="s">
        <v>78</v>
      </c>
      <c r="D42" s="28">
        <v>46.7</v>
      </c>
      <c r="E42" s="28">
        <v>46.769979999999997</v>
      </c>
      <c r="F42" s="29">
        <f t="shared" si="1"/>
        <v>100.14985010706636</v>
      </c>
      <c r="G42" s="7"/>
    </row>
    <row r="43" spans="1:7" ht="69.599999999999994" customHeight="1" x14ac:dyDescent="0.35">
      <c r="A43" s="34" t="s">
        <v>79</v>
      </c>
      <c r="B43" s="24" t="s">
        <v>10</v>
      </c>
      <c r="C43" s="33" t="s">
        <v>80</v>
      </c>
      <c r="D43" s="28">
        <v>46.7</v>
      </c>
      <c r="E43" s="28">
        <v>46.769979999999997</v>
      </c>
      <c r="F43" s="29">
        <f t="shared" si="1"/>
        <v>100.14985010706636</v>
      </c>
      <c r="G43" s="7"/>
    </row>
    <row r="44" spans="1:7" ht="24" customHeight="1" x14ac:dyDescent="0.35">
      <c r="A44" s="34" t="s">
        <v>81</v>
      </c>
      <c r="B44" s="24" t="s">
        <v>10</v>
      </c>
      <c r="C44" s="33" t="s">
        <v>82</v>
      </c>
      <c r="D44" s="28">
        <v>10</v>
      </c>
      <c r="E44" s="28">
        <v>10.03335</v>
      </c>
      <c r="F44" s="29">
        <f t="shared" si="1"/>
        <v>100.33350000000002</v>
      </c>
      <c r="G44" s="7"/>
    </row>
    <row r="45" spans="1:7" ht="59.45" customHeight="1" x14ac:dyDescent="0.35">
      <c r="A45" s="34" t="s">
        <v>83</v>
      </c>
      <c r="B45" s="24" t="s">
        <v>10</v>
      </c>
      <c r="C45" s="33" t="s">
        <v>84</v>
      </c>
      <c r="D45" s="28">
        <v>10</v>
      </c>
      <c r="E45" s="28">
        <v>10.03335</v>
      </c>
      <c r="F45" s="29">
        <f t="shared" si="1"/>
        <v>100.33350000000002</v>
      </c>
      <c r="G45" s="7"/>
    </row>
    <row r="46" spans="1:7" ht="79.900000000000006" customHeight="1" x14ac:dyDescent="0.35">
      <c r="A46" s="34" t="s">
        <v>85</v>
      </c>
      <c r="B46" s="24" t="s">
        <v>10</v>
      </c>
      <c r="C46" s="33" t="s">
        <v>86</v>
      </c>
      <c r="D46" s="28">
        <v>10</v>
      </c>
      <c r="E46" s="28">
        <v>10.03335</v>
      </c>
      <c r="F46" s="29">
        <f t="shared" si="1"/>
        <v>100.33350000000002</v>
      </c>
      <c r="G46" s="7"/>
    </row>
    <row r="47" spans="1:7" ht="27.6" customHeight="1" x14ac:dyDescent="0.35">
      <c r="A47" s="34" t="s">
        <v>87</v>
      </c>
      <c r="B47" s="24" t="s">
        <v>10</v>
      </c>
      <c r="C47" s="33" t="s">
        <v>88</v>
      </c>
      <c r="D47" s="28">
        <v>24716.367180000001</v>
      </c>
      <c r="E47" s="28">
        <v>24344.416229999999</v>
      </c>
      <c r="F47" s="29">
        <f t="shared" si="1"/>
        <v>98.495122898558591</v>
      </c>
      <c r="G47" s="7"/>
    </row>
    <row r="48" spans="1:7" ht="54" customHeight="1" x14ac:dyDescent="0.35">
      <c r="A48" s="34" t="s">
        <v>89</v>
      </c>
      <c r="B48" s="24" t="s">
        <v>10</v>
      </c>
      <c r="C48" s="33" t="s">
        <v>90</v>
      </c>
      <c r="D48" s="28">
        <v>24716.367180000001</v>
      </c>
      <c r="E48" s="28">
        <v>24344.416229999999</v>
      </c>
      <c r="F48" s="29">
        <f t="shared" si="1"/>
        <v>98.495122898558591</v>
      </c>
      <c r="G48" s="7"/>
    </row>
    <row r="49" spans="1:7" ht="49.9" customHeight="1" x14ac:dyDescent="0.35">
      <c r="A49" s="34" t="s">
        <v>91</v>
      </c>
      <c r="B49" s="24" t="s">
        <v>10</v>
      </c>
      <c r="C49" s="33" t="s">
        <v>92</v>
      </c>
      <c r="D49" s="28">
        <v>24431.66718</v>
      </c>
      <c r="E49" s="28">
        <v>24059.716230000002</v>
      </c>
      <c r="F49" s="29">
        <f t="shared" si="1"/>
        <v>98.477586702292342</v>
      </c>
      <c r="G49" s="7"/>
    </row>
    <row r="50" spans="1:7" ht="112.15" customHeight="1" x14ac:dyDescent="0.35">
      <c r="A50" s="34" t="s">
        <v>93</v>
      </c>
      <c r="B50" s="24" t="s">
        <v>10</v>
      </c>
      <c r="C50" s="33" t="s">
        <v>94</v>
      </c>
      <c r="D50" s="28">
        <v>13869.834210000001</v>
      </c>
      <c r="E50" s="28">
        <v>13658.67801</v>
      </c>
      <c r="F50" s="29">
        <f t="shared" si="1"/>
        <v>98.477586705054051</v>
      </c>
      <c r="G50" s="7"/>
    </row>
    <row r="51" spans="1:7" ht="111.6" customHeight="1" x14ac:dyDescent="0.35">
      <c r="A51" s="34" t="s">
        <v>95</v>
      </c>
      <c r="B51" s="24" t="s">
        <v>10</v>
      </c>
      <c r="C51" s="33" t="s">
        <v>96</v>
      </c>
      <c r="D51" s="28">
        <v>13869.834210000001</v>
      </c>
      <c r="E51" s="28">
        <v>13658.67801</v>
      </c>
      <c r="F51" s="29">
        <f t="shared" si="1"/>
        <v>98.477586705054051</v>
      </c>
      <c r="G51" s="7"/>
    </row>
    <row r="52" spans="1:7" ht="100.15" customHeight="1" x14ac:dyDescent="0.35">
      <c r="A52" s="34" t="s">
        <v>97</v>
      </c>
      <c r="B52" s="24" t="s">
        <v>10</v>
      </c>
      <c r="C52" s="33" t="s">
        <v>98</v>
      </c>
      <c r="D52" s="28">
        <v>13869.834210000001</v>
      </c>
      <c r="E52" s="28">
        <v>13658.67801</v>
      </c>
      <c r="F52" s="29">
        <f t="shared" si="1"/>
        <v>98.477586705054051</v>
      </c>
      <c r="G52" s="7"/>
    </row>
    <row r="53" spans="1:7" ht="93.6" customHeight="1" x14ac:dyDescent="0.35">
      <c r="A53" s="34" t="s">
        <v>99</v>
      </c>
      <c r="B53" s="24" t="s">
        <v>10</v>
      </c>
      <c r="C53" s="33" t="s">
        <v>100</v>
      </c>
      <c r="D53" s="28">
        <v>10561.832969999999</v>
      </c>
      <c r="E53" s="28">
        <v>10401.03822</v>
      </c>
      <c r="F53" s="29">
        <f t="shared" si="1"/>
        <v>98.477586698665633</v>
      </c>
      <c r="G53" s="7"/>
    </row>
    <row r="54" spans="1:7" ht="97.15" customHeight="1" x14ac:dyDescent="0.35">
      <c r="A54" s="34" t="s">
        <v>101</v>
      </c>
      <c r="B54" s="24" t="s">
        <v>10</v>
      </c>
      <c r="C54" s="33" t="s">
        <v>102</v>
      </c>
      <c r="D54" s="28">
        <v>10561.832969999999</v>
      </c>
      <c r="E54" s="28">
        <v>10401.03822</v>
      </c>
      <c r="F54" s="29">
        <f t="shared" si="1"/>
        <v>98.477586698665633</v>
      </c>
      <c r="G54" s="7"/>
    </row>
    <row r="55" spans="1:7" ht="65.45" customHeight="1" x14ac:dyDescent="0.35">
      <c r="A55" s="34" t="s">
        <v>103</v>
      </c>
      <c r="B55" s="24" t="s">
        <v>10</v>
      </c>
      <c r="C55" s="33" t="s">
        <v>104</v>
      </c>
      <c r="D55" s="28">
        <v>10561.832969999999</v>
      </c>
      <c r="E55" s="28">
        <v>10401.03822</v>
      </c>
      <c r="F55" s="29">
        <f t="shared" si="1"/>
        <v>98.477586698665633</v>
      </c>
      <c r="G55" s="7"/>
    </row>
    <row r="56" spans="1:7" ht="29.45" customHeight="1" x14ac:dyDescent="0.35">
      <c r="A56" s="34" t="s">
        <v>105</v>
      </c>
      <c r="B56" s="24" t="s">
        <v>10</v>
      </c>
      <c r="C56" s="33" t="s">
        <v>106</v>
      </c>
      <c r="D56" s="28">
        <v>250.9</v>
      </c>
      <c r="E56" s="28">
        <v>250.9</v>
      </c>
      <c r="F56" s="29">
        <f t="shared" si="1"/>
        <v>100</v>
      </c>
      <c r="G56" s="7"/>
    </row>
    <row r="57" spans="1:7" ht="48" customHeight="1" x14ac:dyDescent="0.35">
      <c r="A57" s="34" t="s">
        <v>107</v>
      </c>
      <c r="B57" s="24" t="s">
        <v>10</v>
      </c>
      <c r="C57" s="33" t="s">
        <v>108</v>
      </c>
      <c r="D57" s="28">
        <v>250</v>
      </c>
      <c r="E57" s="28">
        <v>250</v>
      </c>
      <c r="F57" s="29">
        <f t="shared" si="1"/>
        <v>100</v>
      </c>
      <c r="G57" s="7"/>
    </row>
    <row r="58" spans="1:7" ht="60" customHeight="1" x14ac:dyDescent="0.35">
      <c r="A58" s="34" t="s">
        <v>109</v>
      </c>
      <c r="B58" s="24" t="s">
        <v>10</v>
      </c>
      <c r="C58" s="33" t="s">
        <v>110</v>
      </c>
      <c r="D58" s="28">
        <v>250</v>
      </c>
      <c r="E58" s="28">
        <v>250</v>
      </c>
      <c r="F58" s="29">
        <f t="shared" si="1"/>
        <v>100</v>
      </c>
      <c r="G58" s="7"/>
    </row>
    <row r="59" spans="1:7" ht="51.6" customHeight="1" x14ac:dyDescent="0.35">
      <c r="A59" s="34" t="s">
        <v>111</v>
      </c>
      <c r="B59" s="24" t="s">
        <v>10</v>
      </c>
      <c r="C59" s="33" t="s">
        <v>112</v>
      </c>
      <c r="D59" s="28">
        <v>0.9</v>
      </c>
      <c r="E59" s="28">
        <v>0.9</v>
      </c>
      <c r="F59" s="29">
        <f t="shared" si="1"/>
        <v>100</v>
      </c>
      <c r="G59" s="7"/>
    </row>
    <row r="60" spans="1:7" ht="49.9" customHeight="1" x14ac:dyDescent="0.35">
      <c r="A60" s="34" t="s">
        <v>113</v>
      </c>
      <c r="B60" s="24" t="s">
        <v>10</v>
      </c>
      <c r="C60" s="33" t="s">
        <v>114</v>
      </c>
      <c r="D60" s="28">
        <v>0.9</v>
      </c>
      <c r="E60" s="28">
        <v>0.9</v>
      </c>
      <c r="F60" s="29">
        <f t="shared" si="1"/>
        <v>100</v>
      </c>
      <c r="G60" s="7"/>
    </row>
    <row r="61" spans="1:7" ht="25.15" customHeight="1" x14ac:dyDescent="0.35">
      <c r="A61" s="34" t="s">
        <v>115</v>
      </c>
      <c r="B61" s="24" t="s">
        <v>10</v>
      </c>
      <c r="C61" s="33" t="s">
        <v>116</v>
      </c>
      <c r="D61" s="28">
        <v>33.799999999999997</v>
      </c>
      <c r="E61" s="28">
        <v>33.799999999999997</v>
      </c>
      <c r="F61" s="29">
        <f t="shared" ref="F61:F63" si="2">E61/D61*100</f>
        <v>100</v>
      </c>
      <c r="G61" s="7"/>
    </row>
    <row r="62" spans="1:7" ht="28.9" customHeight="1" x14ac:dyDescent="0.35">
      <c r="A62" s="34" t="s">
        <v>117</v>
      </c>
      <c r="B62" s="24" t="s">
        <v>10</v>
      </c>
      <c r="C62" s="33" t="s">
        <v>118</v>
      </c>
      <c r="D62" s="28">
        <v>33.799999999999997</v>
      </c>
      <c r="E62" s="28">
        <v>33.799999999999997</v>
      </c>
      <c r="F62" s="29">
        <f t="shared" si="2"/>
        <v>100</v>
      </c>
      <c r="G62" s="7"/>
    </row>
    <row r="63" spans="1:7" ht="42.6" customHeight="1" x14ac:dyDescent="0.35">
      <c r="A63" s="34" t="s">
        <v>119</v>
      </c>
      <c r="B63" s="24" t="s">
        <v>10</v>
      </c>
      <c r="C63" s="33" t="s">
        <v>120</v>
      </c>
      <c r="D63" s="28">
        <v>33.799999999999997</v>
      </c>
      <c r="E63" s="28">
        <v>33.799999999999997</v>
      </c>
      <c r="F63" s="29">
        <f t="shared" si="2"/>
        <v>100</v>
      </c>
      <c r="G63" s="7"/>
    </row>
    <row r="64" spans="1:7" hidden="1" x14ac:dyDescent="0.25">
      <c r="A64" s="3"/>
      <c r="B64" s="8"/>
      <c r="C64" s="8"/>
      <c r="D64" s="9"/>
      <c r="E64" s="9"/>
      <c r="F64" s="9" t="s">
        <v>121</v>
      </c>
      <c r="G64" s="2" t="s">
        <v>122</v>
      </c>
    </row>
  </sheetData>
  <mergeCells count="9">
    <mergeCell ref="B1:C1"/>
    <mergeCell ref="A2:F2"/>
    <mergeCell ref="E1:F1"/>
    <mergeCell ref="D5:D6"/>
    <mergeCell ref="E5:E6"/>
    <mergeCell ref="F5:F6"/>
    <mergeCell ref="A5:A6"/>
    <mergeCell ref="B5:B6"/>
    <mergeCell ref="C5:C6"/>
  </mergeCells>
  <pageMargins left="0.78740157480314965" right="0.39370078740157483" top="0.59055118110236227" bottom="0.39370078740157483" header="0" footer="0"/>
  <pageSetup paperSize="9" scale="47" fitToHeight="0" orientation="portrait" r:id="rId1"/>
  <headerFooter>
    <oddFooter>&amp;R&amp;D СТР. &amp;P</oddFooter>
    <evenFooter>&amp;R&amp;D СТР. &amp;P</even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112"/>
  <sheetViews>
    <sheetView workbookViewId="0">
      <selection activeCell="A94" sqref="A94"/>
    </sheetView>
  </sheetViews>
  <sheetFormatPr defaultColWidth="8.85546875" defaultRowHeight="15" x14ac:dyDescent="0.25"/>
  <cols>
    <col min="1" max="1" width="57" style="1" customWidth="1"/>
    <col min="2" max="2" width="6.85546875" style="1" customWidth="1"/>
    <col min="3" max="3" width="35.5703125" style="1" customWidth="1"/>
    <col min="4" max="4" width="15" style="1" customWidth="1"/>
    <col min="5" max="5" width="14.28515625" style="1" customWidth="1"/>
    <col min="6" max="6" width="15.85546875" style="1" customWidth="1"/>
    <col min="7" max="7" width="9.42578125" style="1" customWidth="1"/>
    <col min="8" max="16384" width="8.85546875" style="1"/>
  </cols>
  <sheetData>
    <row r="1" spans="1:7" ht="21.6" customHeight="1" x14ac:dyDescent="0.25">
      <c r="A1" s="10"/>
      <c r="B1" s="11"/>
      <c r="C1" s="12"/>
      <c r="D1" s="12"/>
      <c r="E1" s="115" t="s">
        <v>319</v>
      </c>
      <c r="F1" s="116"/>
      <c r="G1" s="2"/>
    </row>
    <row r="2" spans="1:7" ht="18.600000000000001" customHeight="1" x14ac:dyDescent="0.25">
      <c r="A2" s="57" t="s">
        <v>123</v>
      </c>
      <c r="B2" s="5"/>
      <c r="C2" s="5"/>
      <c r="D2" s="3"/>
      <c r="E2" s="4"/>
      <c r="F2" s="2"/>
      <c r="G2" s="2"/>
    </row>
    <row r="3" spans="1:7" ht="12.95" customHeight="1" x14ac:dyDescent="0.25">
      <c r="A3" s="13"/>
      <c r="B3" s="13"/>
      <c r="C3" s="13"/>
      <c r="D3" s="39"/>
      <c r="E3" s="40"/>
      <c r="F3" s="40"/>
      <c r="G3" s="2"/>
    </row>
    <row r="4" spans="1:7" ht="50.45" customHeight="1" x14ac:dyDescent="0.25">
      <c r="A4" s="54" t="s">
        <v>0</v>
      </c>
      <c r="B4" s="54" t="s">
        <v>1</v>
      </c>
      <c r="C4" s="55" t="s">
        <v>2</v>
      </c>
      <c r="D4" s="56" t="s">
        <v>281</v>
      </c>
      <c r="E4" s="56" t="s">
        <v>282</v>
      </c>
      <c r="F4" s="56" t="s">
        <v>283</v>
      </c>
      <c r="G4" s="26"/>
    </row>
    <row r="5" spans="1:7" s="62" customFormat="1" ht="19.899999999999999" customHeight="1" thickBot="1" x14ac:dyDescent="0.25">
      <c r="A5" s="58" t="s">
        <v>3</v>
      </c>
      <c r="B5" s="58" t="s">
        <v>4</v>
      </c>
      <c r="C5" s="59" t="s">
        <v>5</v>
      </c>
      <c r="D5" s="60" t="s">
        <v>6</v>
      </c>
      <c r="E5" s="60" t="s">
        <v>7</v>
      </c>
      <c r="F5" s="60" t="s">
        <v>8</v>
      </c>
      <c r="G5" s="61"/>
    </row>
    <row r="6" spans="1:7" ht="30" customHeight="1" x14ac:dyDescent="0.3">
      <c r="A6" s="49" t="s">
        <v>124</v>
      </c>
      <c r="B6" s="21" t="s">
        <v>125</v>
      </c>
      <c r="C6" s="41" t="s">
        <v>11</v>
      </c>
      <c r="D6" s="50">
        <v>38184.792370000003</v>
      </c>
      <c r="E6" s="50">
        <v>37066.140160000003</v>
      </c>
      <c r="F6" s="51">
        <f>E6/D6*100</f>
        <v>97.070424793303644</v>
      </c>
      <c r="G6" s="7"/>
    </row>
    <row r="7" spans="1:7" ht="23.45" customHeight="1" x14ac:dyDescent="0.3">
      <c r="A7" s="22" t="s">
        <v>13</v>
      </c>
      <c r="B7" s="42"/>
      <c r="C7" s="25"/>
      <c r="D7" s="52"/>
      <c r="E7" s="52"/>
      <c r="F7" s="51"/>
      <c r="G7" s="7"/>
    </row>
    <row r="8" spans="1:7" ht="14.45" customHeight="1" x14ac:dyDescent="0.3">
      <c r="A8" s="43" t="s">
        <v>126</v>
      </c>
      <c r="B8" s="44" t="s">
        <v>125</v>
      </c>
      <c r="C8" s="45" t="s">
        <v>127</v>
      </c>
      <c r="D8" s="50">
        <v>4685.9270100000003</v>
      </c>
      <c r="E8" s="50">
        <v>4626.1877599999998</v>
      </c>
      <c r="F8" s="51">
        <f t="shared" ref="F8:F26" si="0">E8/D8*100</f>
        <v>98.725134858641326</v>
      </c>
      <c r="G8" s="7"/>
    </row>
    <row r="9" spans="1:7" ht="72.599999999999994" customHeight="1" x14ac:dyDescent="0.3">
      <c r="A9" s="43" t="s">
        <v>132</v>
      </c>
      <c r="B9" s="44" t="s">
        <v>125</v>
      </c>
      <c r="C9" s="45" t="s">
        <v>133</v>
      </c>
      <c r="D9" s="50">
        <v>4537.0620099999996</v>
      </c>
      <c r="E9" s="50">
        <v>4477.32276</v>
      </c>
      <c r="F9" s="51">
        <f t="shared" si="0"/>
        <v>98.683305410674791</v>
      </c>
      <c r="G9" s="7"/>
    </row>
    <row r="10" spans="1:7" ht="52.9" customHeight="1" x14ac:dyDescent="0.3">
      <c r="A10" s="43" t="s">
        <v>137</v>
      </c>
      <c r="B10" s="44" t="s">
        <v>125</v>
      </c>
      <c r="C10" s="45" t="s">
        <v>138</v>
      </c>
      <c r="D10" s="50">
        <v>2144.7139000000002</v>
      </c>
      <c r="E10" s="50">
        <v>2144.7139000000002</v>
      </c>
      <c r="F10" s="51">
        <f t="shared" si="0"/>
        <v>100</v>
      </c>
      <c r="G10" s="7"/>
    </row>
    <row r="11" spans="1:7" ht="78" customHeight="1" x14ac:dyDescent="0.3">
      <c r="A11" s="43" t="s">
        <v>128</v>
      </c>
      <c r="B11" s="44" t="s">
        <v>125</v>
      </c>
      <c r="C11" s="45" t="s">
        <v>139</v>
      </c>
      <c r="D11" s="50">
        <v>2144.7139000000002</v>
      </c>
      <c r="E11" s="50">
        <v>2144.7139000000002</v>
      </c>
      <c r="F11" s="51">
        <f t="shared" si="0"/>
        <v>100</v>
      </c>
      <c r="G11" s="7"/>
    </row>
    <row r="12" spans="1:7" ht="31.9" customHeight="1" x14ac:dyDescent="0.3">
      <c r="A12" s="43" t="s">
        <v>129</v>
      </c>
      <c r="B12" s="44" t="s">
        <v>125</v>
      </c>
      <c r="C12" s="45" t="s">
        <v>140</v>
      </c>
      <c r="D12" s="50">
        <v>2144.7139000000002</v>
      </c>
      <c r="E12" s="50">
        <v>2144.7139000000002</v>
      </c>
      <c r="F12" s="51">
        <f t="shared" si="0"/>
        <v>100</v>
      </c>
      <c r="G12" s="7"/>
    </row>
    <row r="13" spans="1:7" ht="31.9" customHeight="1" x14ac:dyDescent="0.3">
      <c r="A13" s="43" t="s">
        <v>130</v>
      </c>
      <c r="B13" s="44" t="s">
        <v>125</v>
      </c>
      <c r="C13" s="45" t="s">
        <v>141</v>
      </c>
      <c r="D13" s="50">
        <v>1725.8293699999999</v>
      </c>
      <c r="E13" s="50">
        <v>1725.8293699999999</v>
      </c>
      <c r="F13" s="51">
        <f t="shared" si="0"/>
        <v>100</v>
      </c>
      <c r="G13" s="7"/>
    </row>
    <row r="14" spans="1:7" ht="49.15" customHeight="1" x14ac:dyDescent="0.3">
      <c r="A14" s="43" t="s">
        <v>131</v>
      </c>
      <c r="B14" s="44" t="s">
        <v>125</v>
      </c>
      <c r="C14" s="45" t="s">
        <v>142</v>
      </c>
      <c r="D14" s="50">
        <v>418.88452999999998</v>
      </c>
      <c r="E14" s="50">
        <v>418.88452999999998</v>
      </c>
      <c r="F14" s="51">
        <f t="shared" si="0"/>
        <v>100</v>
      </c>
      <c r="G14" s="7"/>
    </row>
    <row r="15" spans="1:7" ht="37.15" customHeight="1" x14ac:dyDescent="0.3">
      <c r="A15" s="43" t="s">
        <v>143</v>
      </c>
      <c r="B15" s="44" t="s">
        <v>125</v>
      </c>
      <c r="C15" s="45" t="s">
        <v>144</v>
      </c>
      <c r="D15" s="50">
        <v>2391.4481099999998</v>
      </c>
      <c r="E15" s="50">
        <v>2331.7088600000002</v>
      </c>
      <c r="F15" s="51">
        <f t="shared" si="0"/>
        <v>97.501963360601636</v>
      </c>
      <c r="G15" s="7"/>
    </row>
    <row r="16" spans="1:7" ht="45.6" customHeight="1" x14ac:dyDescent="0.3">
      <c r="A16" s="43" t="s">
        <v>128</v>
      </c>
      <c r="B16" s="44" t="s">
        <v>125</v>
      </c>
      <c r="C16" s="45" t="s">
        <v>145</v>
      </c>
      <c r="D16" s="50">
        <v>81.724999999999994</v>
      </c>
      <c r="E16" s="50">
        <v>81.724999999999994</v>
      </c>
      <c r="F16" s="51">
        <f t="shared" si="0"/>
        <v>100</v>
      </c>
      <c r="G16" s="7"/>
    </row>
    <row r="17" spans="1:7" ht="37.9" customHeight="1" x14ac:dyDescent="0.3">
      <c r="A17" s="43" t="s">
        <v>129</v>
      </c>
      <c r="B17" s="44" t="s">
        <v>125</v>
      </c>
      <c r="C17" s="45" t="s">
        <v>146</v>
      </c>
      <c r="D17" s="50">
        <v>81.724999999999994</v>
      </c>
      <c r="E17" s="50">
        <v>81.724999999999994</v>
      </c>
      <c r="F17" s="51">
        <f t="shared" si="0"/>
        <v>100</v>
      </c>
      <c r="G17" s="7"/>
    </row>
    <row r="18" spans="1:7" ht="63" customHeight="1" x14ac:dyDescent="0.3">
      <c r="A18" s="43" t="s">
        <v>147</v>
      </c>
      <c r="B18" s="44" t="s">
        <v>125</v>
      </c>
      <c r="C18" s="45" t="s">
        <v>148</v>
      </c>
      <c r="D18" s="50">
        <v>81.724999999999994</v>
      </c>
      <c r="E18" s="50">
        <v>81.724999999999994</v>
      </c>
      <c r="F18" s="51">
        <f t="shared" si="0"/>
        <v>100</v>
      </c>
      <c r="G18" s="7"/>
    </row>
    <row r="19" spans="1:7" ht="40.15" customHeight="1" x14ac:dyDescent="0.3">
      <c r="A19" s="43" t="s">
        <v>134</v>
      </c>
      <c r="B19" s="44" t="s">
        <v>125</v>
      </c>
      <c r="C19" s="45" t="s">
        <v>149</v>
      </c>
      <c r="D19" s="50">
        <v>1079.3366799999999</v>
      </c>
      <c r="E19" s="50">
        <v>1073.1314299999999</v>
      </c>
      <c r="F19" s="51">
        <f t="shared" si="0"/>
        <v>99.425086711590311</v>
      </c>
      <c r="G19" s="7"/>
    </row>
    <row r="20" spans="1:7" ht="33" customHeight="1" x14ac:dyDescent="0.3">
      <c r="A20" s="43" t="s">
        <v>135</v>
      </c>
      <c r="B20" s="44" t="s">
        <v>125</v>
      </c>
      <c r="C20" s="45" t="s">
        <v>150</v>
      </c>
      <c r="D20" s="50">
        <v>1079.3366799999999</v>
      </c>
      <c r="E20" s="50">
        <v>1073.1314299999999</v>
      </c>
      <c r="F20" s="51">
        <f t="shared" si="0"/>
        <v>99.425086711590311</v>
      </c>
      <c r="G20" s="7"/>
    </row>
    <row r="21" spans="1:7" ht="36.6" customHeight="1" x14ac:dyDescent="0.3">
      <c r="A21" s="43" t="s">
        <v>136</v>
      </c>
      <c r="B21" s="44" t="s">
        <v>125</v>
      </c>
      <c r="C21" s="45" t="s">
        <v>151</v>
      </c>
      <c r="D21" s="50">
        <v>1079.3366799999999</v>
      </c>
      <c r="E21" s="50">
        <v>1073.1314299999999</v>
      </c>
      <c r="F21" s="51">
        <f t="shared" si="0"/>
        <v>99.425086711590311</v>
      </c>
      <c r="G21" s="7"/>
    </row>
    <row r="22" spans="1:7" ht="14.45" customHeight="1" x14ac:dyDescent="0.3">
      <c r="A22" s="43" t="s">
        <v>152</v>
      </c>
      <c r="B22" s="44" t="s">
        <v>125</v>
      </c>
      <c r="C22" s="45" t="s">
        <v>153</v>
      </c>
      <c r="D22" s="50">
        <v>1230.38643</v>
      </c>
      <c r="E22" s="50">
        <v>1176.8524299999999</v>
      </c>
      <c r="F22" s="51">
        <f t="shared" si="0"/>
        <v>95.649009230376507</v>
      </c>
      <c r="G22" s="7"/>
    </row>
    <row r="23" spans="1:7" ht="14.45" customHeight="1" x14ac:dyDescent="0.3">
      <c r="A23" s="43" t="s">
        <v>154</v>
      </c>
      <c r="B23" s="44" t="s">
        <v>125</v>
      </c>
      <c r="C23" s="45" t="s">
        <v>155</v>
      </c>
      <c r="D23" s="50">
        <v>1230.38643</v>
      </c>
      <c r="E23" s="50">
        <v>1176.8524299999999</v>
      </c>
      <c r="F23" s="51">
        <f t="shared" si="0"/>
        <v>95.649009230376507</v>
      </c>
      <c r="G23" s="7"/>
    </row>
    <row r="24" spans="1:7" ht="31.9" customHeight="1" x14ac:dyDescent="0.3">
      <c r="A24" s="43" t="s">
        <v>156</v>
      </c>
      <c r="B24" s="44" t="s">
        <v>125</v>
      </c>
      <c r="C24" s="45" t="s">
        <v>157</v>
      </c>
      <c r="D24" s="50">
        <v>1092.5611699999999</v>
      </c>
      <c r="E24" s="50">
        <v>1039.0271700000001</v>
      </c>
      <c r="F24" s="51">
        <f t="shared" si="0"/>
        <v>95.100137047704166</v>
      </c>
      <c r="G24" s="7"/>
    </row>
    <row r="25" spans="1:7" ht="18" customHeight="1" x14ac:dyDescent="0.3">
      <c r="A25" s="43" t="s">
        <v>158</v>
      </c>
      <c r="B25" s="44" t="s">
        <v>125</v>
      </c>
      <c r="C25" s="45" t="s">
        <v>159</v>
      </c>
      <c r="D25" s="50">
        <v>60.277810000000002</v>
      </c>
      <c r="E25" s="50">
        <v>60.277810000000002</v>
      </c>
      <c r="F25" s="51">
        <f t="shared" si="0"/>
        <v>100</v>
      </c>
      <c r="G25" s="7"/>
    </row>
    <row r="26" spans="1:7" ht="20.45" customHeight="1" x14ac:dyDescent="0.3">
      <c r="A26" s="43" t="s">
        <v>160</v>
      </c>
      <c r="B26" s="44" t="s">
        <v>125</v>
      </c>
      <c r="C26" s="45" t="s">
        <v>161</v>
      </c>
      <c r="D26" s="50">
        <v>77.547449999999998</v>
      </c>
      <c r="E26" s="50">
        <v>77.547449999999998</v>
      </c>
      <c r="F26" s="51">
        <f t="shared" si="0"/>
        <v>100</v>
      </c>
      <c r="G26" s="7"/>
    </row>
    <row r="27" spans="1:7" ht="70.150000000000006" customHeight="1" x14ac:dyDescent="0.3">
      <c r="A27" s="43" t="s">
        <v>162</v>
      </c>
      <c r="B27" s="44" t="s">
        <v>125</v>
      </c>
      <c r="C27" s="45" t="s">
        <v>163</v>
      </c>
      <c r="D27" s="50">
        <v>0.9</v>
      </c>
      <c r="E27" s="50">
        <v>0.9</v>
      </c>
      <c r="F27" s="51">
        <f t="shared" ref="F27:F31" si="1">E27/D27*100</f>
        <v>100</v>
      </c>
      <c r="G27" s="7"/>
    </row>
    <row r="28" spans="1:7" ht="34.9" customHeight="1" x14ac:dyDescent="0.3">
      <c r="A28" s="43" t="s">
        <v>134</v>
      </c>
      <c r="B28" s="44" t="s">
        <v>125</v>
      </c>
      <c r="C28" s="45" t="s">
        <v>164</v>
      </c>
      <c r="D28" s="50">
        <v>0.9</v>
      </c>
      <c r="E28" s="50">
        <v>0.9</v>
      </c>
      <c r="F28" s="51">
        <f t="shared" si="1"/>
        <v>100</v>
      </c>
      <c r="G28" s="7"/>
    </row>
    <row r="29" spans="1:7" ht="31.9" customHeight="1" x14ac:dyDescent="0.3">
      <c r="A29" s="43" t="s">
        <v>135</v>
      </c>
      <c r="B29" s="44" t="s">
        <v>125</v>
      </c>
      <c r="C29" s="45" t="s">
        <v>165</v>
      </c>
      <c r="D29" s="50">
        <v>0.9</v>
      </c>
      <c r="E29" s="50">
        <v>0.9</v>
      </c>
      <c r="F29" s="51">
        <f t="shared" si="1"/>
        <v>100</v>
      </c>
      <c r="G29" s="7"/>
    </row>
    <row r="30" spans="1:7" ht="31.9" customHeight="1" x14ac:dyDescent="0.3">
      <c r="A30" s="43" t="s">
        <v>136</v>
      </c>
      <c r="B30" s="44" t="s">
        <v>125</v>
      </c>
      <c r="C30" s="45" t="s">
        <v>166</v>
      </c>
      <c r="D30" s="50">
        <v>0.9</v>
      </c>
      <c r="E30" s="50">
        <v>0.9</v>
      </c>
      <c r="F30" s="51">
        <f t="shared" si="1"/>
        <v>100</v>
      </c>
      <c r="G30" s="7"/>
    </row>
    <row r="31" spans="1:7" ht="14.45" customHeight="1" x14ac:dyDescent="0.3">
      <c r="A31" s="43" t="s">
        <v>168</v>
      </c>
      <c r="B31" s="44" t="s">
        <v>125</v>
      </c>
      <c r="C31" s="45" t="s">
        <v>169</v>
      </c>
      <c r="D31" s="50">
        <v>148.86500000000001</v>
      </c>
      <c r="E31" s="50">
        <v>148.86500000000001</v>
      </c>
      <c r="F31" s="51">
        <f t="shared" si="1"/>
        <v>100</v>
      </c>
      <c r="G31" s="7"/>
    </row>
    <row r="32" spans="1:7" ht="21" customHeight="1" x14ac:dyDescent="0.3">
      <c r="A32" s="43" t="s">
        <v>170</v>
      </c>
      <c r="B32" s="44" t="s">
        <v>125</v>
      </c>
      <c r="C32" s="45" t="s">
        <v>171</v>
      </c>
      <c r="D32" s="50">
        <v>148.86500000000001</v>
      </c>
      <c r="E32" s="50">
        <v>148.86500000000001</v>
      </c>
      <c r="F32" s="51">
        <f t="shared" ref="F32:F35" si="2">E32/D32*100</f>
        <v>100</v>
      </c>
      <c r="G32" s="7"/>
    </row>
    <row r="33" spans="1:7" ht="32.450000000000003" customHeight="1" x14ac:dyDescent="0.3">
      <c r="A33" s="43" t="s">
        <v>134</v>
      </c>
      <c r="B33" s="44" t="s">
        <v>125</v>
      </c>
      <c r="C33" s="45" t="s">
        <v>172</v>
      </c>
      <c r="D33" s="50">
        <v>148.86500000000001</v>
      </c>
      <c r="E33" s="50">
        <v>148.86500000000001</v>
      </c>
      <c r="F33" s="51">
        <f t="shared" si="2"/>
        <v>100</v>
      </c>
      <c r="G33" s="7"/>
    </row>
    <row r="34" spans="1:7" ht="32.450000000000003" customHeight="1" x14ac:dyDescent="0.3">
      <c r="A34" s="43" t="s">
        <v>135</v>
      </c>
      <c r="B34" s="44" t="s">
        <v>125</v>
      </c>
      <c r="C34" s="45" t="s">
        <v>173</v>
      </c>
      <c r="D34" s="50">
        <v>148.86500000000001</v>
      </c>
      <c r="E34" s="50">
        <v>148.86500000000001</v>
      </c>
      <c r="F34" s="51">
        <f t="shared" si="2"/>
        <v>100</v>
      </c>
      <c r="G34" s="7"/>
    </row>
    <row r="35" spans="1:7" ht="36.6" customHeight="1" x14ac:dyDescent="0.3">
      <c r="A35" s="43" t="s">
        <v>136</v>
      </c>
      <c r="B35" s="44" t="s">
        <v>125</v>
      </c>
      <c r="C35" s="45" t="s">
        <v>174</v>
      </c>
      <c r="D35" s="50">
        <v>148.86500000000001</v>
      </c>
      <c r="E35" s="50">
        <v>148.86500000000001</v>
      </c>
      <c r="F35" s="51">
        <f t="shared" si="2"/>
        <v>100</v>
      </c>
      <c r="G35" s="7"/>
    </row>
    <row r="36" spans="1:7" ht="14.45" customHeight="1" x14ac:dyDescent="0.3">
      <c r="A36" s="43" t="s">
        <v>175</v>
      </c>
      <c r="B36" s="44" t="s">
        <v>125</v>
      </c>
      <c r="C36" s="45" t="s">
        <v>176</v>
      </c>
      <c r="D36" s="50">
        <v>250</v>
      </c>
      <c r="E36" s="50">
        <v>250</v>
      </c>
      <c r="F36" s="51">
        <f t="shared" ref="F36:F51" si="3">E36/D36*100</f>
        <v>100</v>
      </c>
      <c r="G36" s="7"/>
    </row>
    <row r="37" spans="1:7" ht="14.45" customHeight="1" x14ac:dyDescent="0.3">
      <c r="A37" s="43" t="s">
        <v>177</v>
      </c>
      <c r="B37" s="44" t="s">
        <v>125</v>
      </c>
      <c r="C37" s="45" t="s">
        <v>178</v>
      </c>
      <c r="D37" s="50">
        <v>250</v>
      </c>
      <c r="E37" s="50">
        <v>250</v>
      </c>
      <c r="F37" s="51">
        <f t="shared" si="3"/>
        <v>100</v>
      </c>
      <c r="G37" s="7"/>
    </row>
    <row r="38" spans="1:7" ht="14.45" customHeight="1" x14ac:dyDescent="0.3">
      <c r="A38" s="43" t="s">
        <v>179</v>
      </c>
      <c r="B38" s="44" t="s">
        <v>125</v>
      </c>
      <c r="C38" s="45" t="s">
        <v>180</v>
      </c>
      <c r="D38" s="50">
        <v>250</v>
      </c>
      <c r="E38" s="50">
        <v>250</v>
      </c>
      <c r="F38" s="51">
        <f t="shared" si="3"/>
        <v>100</v>
      </c>
      <c r="G38" s="7"/>
    </row>
    <row r="39" spans="1:7" ht="78" customHeight="1" x14ac:dyDescent="0.3">
      <c r="A39" s="43" t="s">
        <v>128</v>
      </c>
      <c r="B39" s="44" t="s">
        <v>125</v>
      </c>
      <c r="C39" s="45" t="s">
        <v>181</v>
      </c>
      <c r="D39" s="50">
        <v>220.28556</v>
      </c>
      <c r="E39" s="50">
        <v>220.28556</v>
      </c>
      <c r="F39" s="51">
        <f t="shared" si="3"/>
        <v>100</v>
      </c>
      <c r="G39" s="7"/>
    </row>
    <row r="40" spans="1:7" ht="31.15" customHeight="1" x14ac:dyDescent="0.3">
      <c r="A40" s="43" t="s">
        <v>129</v>
      </c>
      <c r="B40" s="44" t="s">
        <v>125</v>
      </c>
      <c r="C40" s="45" t="s">
        <v>182</v>
      </c>
      <c r="D40" s="50">
        <v>220.28556</v>
      </c>
      <c r="E40" s="50">
        <v>220.28556</v>
      </c>
      <c r="F40" s="51">
        <f t="shared" si="3"/>
        <v>100</v>
      </c>
      <c r="G40" s="7"/>
    </row>
    <row r="41" spans="1:7" ht="14.45" customHeight="1" x14ac:dyDescent="0.3">
      <c r="A41" s="43" t="s">
        <v>130</v>
      </c>
      <c r="B41" s="44" t="s">
        <v>125</v>
      </c>
      <c r="C41" s="45" t="s">
        <v>183</v>
      </c>
      <c r="D41" s="50">
        <v>186.82650000000001</v>
      </c>
      <c r="E41" s="50">
        <v>186.82650000000001</v>
      </c>
      <c r="F41" s="51">
        <f t="shared" si="3"/>
        <v>100</v>
      </c>
      <c r="G41" s="7"/>
    </row>
    <row r="42" spans="1:7" ht="60" customHeight="1" x14ac:dyDescent="0.3">
      <c r="A42" s="43" t="s">
        <v>131</v>
      </c>
      <c r="B42" s="44" t="s">
        <v>125</v>
      </c>
      <c r="C42" s="45" t="s">
        <v>184</v>
      </c>
      <c r="D42" s="50">
        <v>33.459060000000001</v>
      </c>
      <c r="E42" s="50">
        <v>33.459060000000001</v>
      </c>
      <c r="F42" s="51">
        <f t="shared" si="3"/>
        <v>100</v>
      </c>
      <c r="G42" s="7"/>
    </row>
    <row r="43" spans="1:7" ht="36.6" customHeight="1" x14ac:dyDescent="0.3">
      <c r="A43" s="43" t="s">
        <v>134</v>
      </c>
      <c r="B43" s="44" t="s">
        <v>125</v>
      </c>
      <c r="C43" s="45" t="s">
        <v>185</v>
      </c>
      <c r="D43" s="50">
        <v>29.71444</v>
      </c>
      <c r="E43" s="50">
        <v>29.71444</v>
      </c>
      <c r="F43" s="51">
        <f t="shared" si="3"/>
        <v>100</v>
      </c>
      <c r="G43" s="7"/>
    </row>
    <row r="44" spans="1:7" ht="37.15" customHeight="1" x14ac:dyDescent="0.3">
      <c r="A44" s="43" t="s">
        <v>135</v>
      </c>
      <c r="B44" s="44" t="s">
        <v>125</v>
      </c>
      <c r="C44" s="45" t="s">
        <v>186</v>
      </c>
      <c r="D44" s="50">
        <v>29.71444</v>
      </c>
      <c r="E44" s="50">
        <v>29.71444</v>
      </c>
      <c r="F44" s="51">
        <f t="shared" si="3"/>
        <v>100</v>
      </c>
      <c r="G44" s="7"/>
    </row>
    <row r="45" spans="1:7" ht="37.9" customHeight="1" x14ac:dyDescent="0.3">
      <c r="A45" s="43" t="s">
        <v>136</v>
      </c>
      <c r="B45" s="44" t="s">
        <v>125</v>
      </c>
      <c r="C45" s="45" t="s">
        <v>187</v>
      </c>
      <c r="D45" s="50">
        <v>29.71444</v>
      </c>
      <c r="E45" s="50">
        <v>29.71444</v>
      </c>
      <c r="F45" s="51">
        <f t="shared" si="3"/>
        <v>100</v>
      </c>
      <c r="G45" s="7"/>
    </row>
    <row r="46" spans="1:7" ht="34.9" customHeight="1" x14ac:dyDescent="0.3">
      <c r="A46" s="43" t="s">
        <v>188</v>
      </c>
      <c r="B46" s="44" t="s">
        <v>125</v>
      </c>
      <c r="C46" s="45" t="s">
        <v>189</v>
      </c>
      <c r="D46" s="50">
        <v>33.799999999999997</v>
      </c>
      <c r="E46" s="50">
        <v>33.799999999999997</v>
      </c>
      <c r="F46" s="51">
        <f t="shared" si="3"/>
        <v>100</v>
      </c>
      <c r="G46" s="7"/>
    </row>
    <row r="47" spans="1:7" ht="48" customHeight="1" x14ac:dyDescent="0.3">
      <c r="A47" s="43" t="s">
        <v>190</v>
      </c>
      <c r="B47" s="44" t="s">
        <v>125</v>
      </c>
      <c r="C47" s="45" t="s">
        <v>191</v>
      </c>
      <c r="D47" s="50">
        <v>33.799999999999997</v>
      </c>
      <c r="E47" s="50">
        <v>33.799999999999997</v>
      </c>
      <c r="F47" s="51">
        <f t="shared" si="3"/>
        <v>100</v>
      </c>
      <c r="G47" s="7"/>
    </row>
    <row r="48" spans="1:7" ht="46.9" customHeight="1" x14ac:dyDescent="0.3">
      <c r="A48" s="43" t="s">
        <v>192</v>
      </c>
      <c r="B48" s="44" t="s">
        <v>125</v>
      </c>
      <c r="C48" s="45" t="s">
        <v>193</v>
      </c>
      <c r="D48" s="50">
        <v>33.799999999999997</v>
      </c>
      <c r="E48" s="50">
        <v>33.799999999999997</v>
      </c>
      <c r="F48" s="51">
        <f t="shared" si="3"/>
        <v>100</v>
      </c>
      <c r="G48" s="7"/>
    </row>
    <row r="49" spans="1:7" ht="35.450000000000003" customHeight="1" x14ac:dyDescent="0.3">
      <c r="A49" s="43" t="s">
        <v>134</v>
      </c>
      <c r="B49" s="44" t="s">
        <v>125</v>
      </c>
      <c r="C49" s="45" t="s">
        <v>194</v>
      </c>
      <c r="D49" s="50">
        <v>33.799999999999997</v>
      </c>
      <c r="E49" s="50">
        <v>33.799999999999997</v>
      </c>
      <c r="F49" s="51">
        <f t="shared" si="3"/>
        <v>100</v>
      </c>
      <c r="G49" s="7"/>
    </row>
    <row r="50" spans="1:7" ht="39" customHeight="1" x14ac:dyDescent="0.3">
      <c r="A50" s="43" t="s">
        <v>135</v>
      </c>
      <c r="B50" s="44" t="s">
        <v>125</v>
      </c>
      <c r="C50" s="45" t="s">
        <v>195</v>
      </c>
      <c r="D50" s="50">
        <v>33.799999999999997</v>
      </c>
      <c r="E50" s="50">
        <v>33.799999999999997</v>
      </c>
      <c r="F50" s="51">
        <f t="shared" si="3"/>
        <v>100</v>
      </c>
      <c r="G50" s="7"/>
    </row>
    <row r="51" spans="1:7" ht="32.450000000000003" customHeight="1" x14ac:dyDescent="0.3">
      <c r="A51" s="43" t="s">
        <v>136</v>
      </c>
      <c r="B51" s="44" t="s">
        <v>125</v>
      </c>
      <c r="C51" s="45" t="s">
        <v>196</v>
      </c>
      <c r="D51" s="50">
        <v>33.799999999999997</v>
      </c>
      <c r="E51" s="50">
        <v>33.799999999999997</v>
      </c>
      <c r="F51" s="51">
        <f t="shared" si="3"/>
        <v>100</v>
      </c>
      <c r="G51" s="7"/>
    </row>
    <row r="52" spans="1:7" ht="14.45" customHeight="1" x14ac:dyDescent="0.3">
      <c r="A52" s="43" t="s">
        <v>197</v>
      </c>
      <c r="B52" s="44" t="s">
        <v>125</v>
      </c>
      <c r="C52" s="45" t="s">
        <v>198</v>
      </c>
      <c r="D52" s="50">
        <v>2347.6103800000001</v>
      </c>
      <c r="E52" s="50">
        <v>2347.6103800000001</v>
      </c>
      <c r="F52" s="51">
        <f t="shared" ref="F52:F78" si="4">E52/D52*100</f>
        <v>100</v>
      </c>
      <c r="G52" s="7"/>
    </row>
    <row r="53" spans="1:7" ht="18.600000000000001" customHeight="1" x14ac:dyDescent="0.3">
      <c r="A53" s="43" t="s">
        <v>199</v>
      </c>
      <c r="B53" s="44" t="s">
        <v>125</v>
      </c>
      <c r="C53" s="45" t="s">
        <v>200</v>
      </c>
      <c r="D53" s="50">
        <v>2347.6103800000001</v>
      </c>
      <c r="E53" s="50">
        <v>2347.6103800000001</v>
      </c>
      <c r="F53" s="51">
        <f t="shared" si="4"/>
        <v>100</v>
      </c>
      <c r="G53" s="7"/>
    </row>
    <row r="54" spans="1:7" ht="49.15" customHeight="1" x14ac:dyDescent="0.3">
      <c r="A54" s="43" t="s">
        <v>201</v>
      </c>
      <c r="B54" s="44" t="s">
        <v>125</v>
      </c>
      <c r="C54" s="45" t="s">
        <v>202</v>
      </c>
      <c r="D54" s="50">
        <v>1061.2433799999999</v>
      </c>
      <c r="E54" s="50">
        <v>1061.2433799999999</v>
      </c>
      <c r="F54" s="51">
        <f t="shared" si="4"/>
        <v>100</v>
      </c>
      <c r="G54" s="7"/>
    </row>
    <row r="55" spans="1:7" ht="31.9" customHeight="1" x14ac:dyDescent="0.3">
      <c r="A55" s="43" t="s">
        <v>134</v>
      </c>
      <c r="B55" s="44" t="s">
        <v>125</v>
      </c>
      <c r="C55" s="45" t="s">
        <v>203</v>
      </c>
      <c r="D55" s="50">
        <v>1061.2433799999999</v>
      </c>
      <c r="E55" s="50">
        <v>1061.2433799999999</v>
      </c>
      <c r="F55" s="51">
        <f t="shared" si="4"/>
        <v>100</v>
      </c>
      <c r="G55" s="7"/>
    </row>
    <row r="56" spans="1:7" ht="34.15" customHeight="1" x14ac:dyDescent="0.3">
      <c r="A56" s="43" t="s">
        <v>135</v>
      </c>
      <c r="B56" s="44" t="s">
        <v>125</v>
      </c>
      <c r="C56" s="45" t="s">
        <v>204</v>
      </c>
      <c r="D56" s="50">
        <v>1061.2433799999999</v>
      </c>
      <c r="E56" s="50">
        <v>1061.2433799999999</v>
      </c>
      <c r="F56" s="51">
        <f t="shared" si="4"/>
        <v>100</v>
      </c>
      <c r="G56" s="7"/>
    </row>
    <row r="57" spans="1:7" ht="37.15" customHeight="1" x14ac:dyDescent="0.3">
      <c r="A57" s="43" t="s">
        <v>136</v>
      </c>
      <c r="B57" s="44" t="s">
        <v>125</v>
      </c>
      <c r="C57" s="45" t="s">
        <v>205</v>
      </c>
      <c r="D57" s="50">
        <v>1061.2433799999999</v>
      </c>
      <c r="E57" s="50">
        <v>1061.2433799999999</v>
      </c>
      <c r="F57" s="51">
        <f t="shared" si="4"/>
        <v>100</v>
      </c>
      <c r="G57" s="7"/>
    </row>
    <row r="58" spans="1:7" ht="46.9" customHeight="1" x14ac:dyDescent="0.3">
      <c r="A58" s="43" t="s">
        <v>206</v>
      </c>
      <c r="B58" s="44" t="s">
        <v>125</v>
      </c>
      <c r="C58" s="45" t="s">
        <v>207</v>
      </c>
      <c r="D58" s="50">
        <v>211.01300000000001</v>
      </c>
      <c r="E58" s="50">
        <v>211.01300000000001</v>
      </c>
      <c r="F58" s="51">
        <f t="shared" si="4"/>
        <v>100</v>
      </c>
      <c r="G58" s="7"/>
    </row>
    <row r="59" spans="1:7" ht="46.9" customHeight="1" x14ac:dyDescent="0.3">
      <c r="A59" s="43" t="s">
        <v>134</v>
      </c>
      <c r="B59" s="44" t="s">
        <v>125</v>
      </c>
      <c r="C59" s="45" t="s">
        <v>208</v>
      </c>
      <c r="D59" s="50">
        <v>211.01300000000001</v>
      </c>
      <c r="E59" s="50">
        <v>211.01300000000001</v>
      </c>
      <c r="F59" s="51">
        <f t="shared" si="4"/>
        <v>100</v>
      </c>
      <c r="G59" s="7"/>
    </row>
    <row r="60" spans="1:7" ht="36.6" customHeight="1" x14ac:dyDescent="0.3">
      <c r="A60" s="43" t="s">
        <v>135</v>
      </c>
      <c r="B60" s="44" t="s">
        <v>125</v>
      </c>
      <c r="C60" s="45" t="s">
        <v>209</v>
      </c>
      <c r="D60" s="50">
        <v>211.01300000000001</v>
      </c>
      <c r="E60" s="50">
        <v>211.01300000000001</v>
      </c>
      <c r="F60" s="51">
        <f t="shared" si="4"/>
        <v>100</v>
      </c>
      <c r="G60" s="7"/>
    </row>
    <row r="61" spans="1:7" ht="30.6" customHeight="1" x14ac:dyDescent="0.3">
      <c r="A61" s="43" t="s">
        <v>136</v>
      </c>
      <c r="B61" s="44" t="s">
        <v>125</v>
      </c>
      <c r="C61" s="45" t="s">
        <v>210</v>
      </c>
      <c r="D61" s="50">
        <v>211.01300000000001</v>
      </c>
      <c r="E61" s="50">
        <v>211.01300000000001</v>
      </c>
      <c r="F61" s="51">
        <f t="shared" si="4"/>
        <v>100</v>
      </c>
      <c r="G61" s="7"/>
    </row>
    <row r="62" spans="1:7" ht="33" customHeight="1" x14ac:dyDescent="0.3">
      <c r="A62" s="43" t="s">
        <v>211</v>
      </c>
      <c r="B62" s="44" t="s">
        <v>125</v>
      </c>
      <c r="C62" s="45" t="s">
        <v>212</v>
      </c>
      <c r="D62" s="50">
        <v>1075.354</v>
      </c>
      <c r="E62" s="50">
        <v>1075.354</v>
      </c>
      <c r="F62" s="51">
        <f t="shared" si="4"/>
        <v>100</v>
      </c>
      <c r="G62" s="7"/>
    </row>
    <row r="63" spans="1:7" ht="34.9" customHeight="1" x14ac:dyDescent="0.3">
      <c r="A63" s="43" t="s">
        <v>134</v>
      </c>
      <c r="B63" s="44" t="s">
        <v>125</v>
      </c>
      <c r="C63" s="45" t="s">
        <v>213</v>
      </c>
      <c r="D63" s="50">
        <v>1075.354</v>
      </c>
      <c r="E63" s="50">
        <v>1075.354</v>
      </c>
      <c r="F63" s="51">
        <f t="shared" si="4"/>
        <v>100</v>
      </c>
      <c r="G63" s="7"/>
    </row>
    <row r="64" spans="1:7" ht="30" customHeight="1" x14ac:dyDescent="0.3">
      <c r="A64" s="43" t="s">
        <v>135</v>
      </c>
      <c r="B64" s="44" t="s">
        <v>125</v>
      </c>
      <c r="C64" s="45" t="s">
        <v>214</v>
      </c>
      <c r="D64" s="50">
        <v>1075.354</v>
      </c>
      <c r="E64" s="50">
        <v>1075.354</v>
      </c>
      <c r="F64" s="51">
        <f t="shared" si="4"/>
        <v>100</v>
      </c>
      <c r="G64" s="7"/>
    </row>
    <row r="65" spans="1:7" ht="32.450000000000003" customHeight="1" x14ac:dyDescent="0.3">
      <c r="A65" s="43" t="s">
        <v>136</v>
      </c>
      <c r="B65" s="44" t="s">
        <v>125</v>
      </c>
      <c r="C65" s="45" t="s">
        <v>215</v>
      </c>
      <c r="D65" s="50">
        <v>1075.354</v>
      </c>
      <c r="E65" s="50">
        <v>1075.354</v>
      </c>
      <c r="F65" s="51">
        <f t="shared" si="4"/>
        <v>100</v>
      </c>
      <c r="G65" s="7"/>
    </row>
    <row r="66" spans="1:7" ht="14.45" customHeight="1" x14ac:dyDescent="0.3">
      <c r="A66" s="43" t="s">
        <v>216</v>
      </c>
      <c r="B66" s="44" t="s">
        <v>125</v>
      </c>
      <c r="C66" s="45" t="s">
        <v>217</v>
      </c>
      <c r="D66" s="50">
        <v>30838.454979999999</v>
      </c>
      <c r="E66" s="50">
        <v>29779.542020000001</v>
      </c>
      <c r="F66" s="51">
        <f t="shared" si="4"/>
        <v>96.566258067446171</v>
      </c>
      <c r="G66" s="7"/>
    </row>
    <row r="67" spans="1:7" ht="14.45" customHeight="1" x14ac:dyDescent="0.3">
      <c r="A67" s="43" t="s">
        <v>218</v>
      </c>
      <c r="B67" s="44" t="s">
        <v>125</v>
      </c>
      <c r="C67" s="45" t="s">
        <v>219</v>
      </c>
      <c r="D67" s="50">
        <v>24550.992539999999</v>
      </c>
      <c r="E67" s="50">
        <v>24179.041590000001</v>
      </c>
      <c r="F67" s="51">
        <f t="shared" si="4"/>
        <v>98.48498609824432</v>
      </c>
      <c r="G67" s="7"/>
    </row>
    <row r="68" spans="1:7" ht="33" customHeight="1" x14ac:dyDescent="0.3">
      <c r="A68" s="43" t="s">
        <v>220</v>
      </c>
      <c r="B68" s="44" t="s">
        <v>125</v>
      </c>
      <c r="C68" s="45" t="s">
        <v>221</v>
      </c>
      <c r="D68" s="50">
        <v>13869.834210000001</v>
      </c>
      <c r="E68" s="50">
        <v>13658.67801</v>
      </c>
      <c r="F68" s="51">
        <f t="shared" si="4"/>
        <v>98.477586705054051</v>
      </c>
      <c r="G68" s="7"/>
    </row>
    <row r="69" spans="1:7" ht="36.6" customHeight="1" x14ac:dyDescent="0.3">
      <c r="A69" s="43" t="s">
        <v>222</v>
      </c>
      <c r="B69" s="44" t="s">
        <v>125</v>
      </c>
      <c r="C69" s="45" t="s">
        <v>223</v>
      </c>
      <c r="D69" s="50">
        <v>13869.834210000001</v>
      </c>
      <c r="E69" s="50">
        <v>13658.67801</v>
      </c>
      <c r="F69" s="51">
        <f t="shared" si="4"/>
        <v>98.477586705054051</v>
      </c>
      <c r="G69" s="7"/>
    </row>
    <row r="70" spans="1:7" ht="14.45" customHeight="1" x14ac:dyDescent="0.3">
      <c r="A70" s="43" t="s">
        <v>224</v>
      </c>
      <c r="B70" s="44" t="s">
        <v>125</v>
      </c>
      <c r="C70" s="45" t="s">
        <v>225</v>
      </c>
      <c r="D70" s="50">
        <v>13869.834210000001</v>
      </c>
      <c r="E70" s="50">
        <v>13658.67801</v>
      </c>
      <c r="F70" s="51">
        <f t="shared" si="4"/>
        <v>98.477586705054051</v>
      </c>
      <c r="G70" s="7"/>
    </row>
    <row r="71" spans="1:7" ht="14.45" customHeight="1" x14ac:dyDescent="0.3">
      <c r="A71" s="96" t="s">
        <v>167</v>
      </c>
      <c r="B71" s="44" t="s">
        <v>125</v>
      </c>
      <c r="C71" s="45" t="s">
        <v>226</v>
      </c>
      <c r="D71" s="50">
        <v>13869.834210000001</v>
      </c>
      <c r="E71" s="50">
        <v>13658.67801</v>
      </c>
      <c r="F71" s="51">
        <f t="shared" si="4"/>
        <v>98.477586705054051</v>
      </c>
      <c r="G71" s="7"/>
    </row>
    <row r="72" spans="1:7" ht="62.45" customHeight="1" x14ac:dyDescent="0.3">
      <c r="A72" s="43" t="s">
        <v>227</v>
      </c>
      <c r="B72" s="44" t="s">
        <v>125</v>
      </c>
      <c r="C72" s="45" t="s">
        <v>228</v>
      </c>
      <c r="D72" s="50">
        <v>10561.832969999999</v>
      </c>
      <c r="E72" s="50">
        <v>10401.03822</v>
      </c>
      <c r="F72" s="51">
        <f t="shared" si="4"/>
        <v>98.477586698665633</v>
      </c>
      <c r="G72" s="7"/>
    </row>
    <row r="73" spans="1:7" ht="35.450000000000003" customHeight="1" x14ac:dyDescent="0.3">
      <c r="A73" s="43" t="s">
        <v>222</v>
      </c>
      <c r="B73" s="44" t="s">
        <v>125</v>
      </c>
      <c r="C73" s="45" t="s">
        <v>229</v>
      </c>
      <c r="D73" s="50">
        <v>10561.832969999999</v>
      </c>
      <c r="E73" s="50">
        <v>10401.03822</v>
      </c>
      <c r="F73" s="51">
        <f t="shared" si="4"/>
        <v>98.477586698665633</v>
      </c>
      <c r="G73" s="7"/>
    </row>
    <row r="74" spans="1:7" ht="14.45" customHeight="1" x14ac:dyDescent="0.3">
      <c r="A74" s="43" t="s">
        <v>224</v>
      </c>
      <c r="B74" s="44" t="s">
        <v>125</v>
      </c>
      <c r="C74" s="45" t="s">
        <v>230</v>
      </c>
      <c r="D74" s="50">
        <v>10561.832969999999</v>
      </c>
      <c r="E74" s="50">
        <v>10401.03822</v>
      </c>
      <c r="F74" s="51">
        <f t="shared" si="4"/>
        <v>98.477586698665633</v>
      </c>
      <c r="G74" s="7"/>
    </row>
    <row r="75" spans="1:7" ht="14.45" customHeight="1" x14ac:dyDescent="0.3">
      <c r="A75" s="96" t="s">
        <v>167</v>
      </c>
      <c r="B75" s="44" t="s">
        <v>125</v>
      </c>
      <c r="C75" s="45" t="s">
        <v>231</v>
      </c>
      <c r="D75" s="50">
        <v>10561.832969999999</v>
      </c>
      <c r="E75" s="50">
        <v>10401.03822</v>
      </c>
      <c r="F75" s="51">
        <f t="shared" si="4"/>
        <v>98.477586698665633</v>
      </c>
      <c r="G75" s="7"/>
    </row>
    <row r="76" spans="1:7" ht="14.45" customHeight="1" x14ac:dyDescent="0.3">
      <c r="A76" s="43" t="s">
        <v>232</v>
      </c>
      <c r="B76" s="44" t="s">
        <v>125</v>
      </c>
      <c r="C76" s="45" t="s">
        <v>233</v>
      </c>
      <c r="D76" s="50">
        <v>119.32536</v>
      </c>
      <c r="E76" s="50">
        <v>119.32536</v>
      </c>
      <c r="F76" s="51">
        <f t="shared" si="4"/>
        <v>100</v>
      </c>
      <c r="G76" s="7"/>
    </row>
    <row r="77" spans="1:7" ht="40.15" customHeight="1" x14ac:dyDescent="0.3">
      <c r="A77" s="43" t="s">
        <v>134</v>
      </c>
      <c r="B77" s="44" t="s">
        <v>125</v>
      </c>
      <c r="C77" s="45" t="s">
        <v>234</v>
      </c>
      <c r="D77" s="50">
        <v>119.32536</v>
      </c>
      <c r="E77" s="50">
        <v>119.32536</v>
      </c>
      <c r="F77" s="51">
        <f t="shared" si="4"/>
        <v>100</v>
      </c>
      <c r="G77" s="7"/>
    </row>
    <row r="78" spans="1:7" ht="37.9" customHeight="1" x14ac:dyDescent="0.3">
      <c r="A78" s="43" t="s">
        <v>135</v>
      </c>
      <c r="B78" s="44" t="s">
        <v>125</v>
      </c>
      <c r="C78" s="45" t="s">
        <v>235</v>
      </c>
      <c r="D78" s="50">
        <v>119.32536</v>
      </c>
      <c r="E78" s="50">
        <v>119.32536</v>
      </c>
      <c r="F78" s="51">
        <f t="shared" si="4"/>
        <v>100</v>
      </c>
      <c r="G78" s="7"/>
    </row>
    <row r="79" spans="1:7" ht="44.45" customHeight="1" x14ac:dyDescent="0.3">
      <c r="A79" s="43" t="s">
        <v>236</v>
      </c>
      <c r="B79" s="44" t="s">
        <v>125</v>
      </c>
      <c r="C79" s="45" t="s">
        <v>237</v>
      </c>
      <c r="D79" s="50">
        <v>119.32536</v>
      </c>
      <c r="E79" s="50">
        <v>119.32536</v>
      </c>
      <c r="F79" s="51">
        <f t="shared" ref="F79:F105" si="5">E79/D79*100</f>
        <v>100</v>
      </c>
      <c r="G79" s="7"/>
    </row>
    <row r="80" spans="1:7" ht="14.45" customHeight="1" x14ac:dyDescent="0.3">
      <c r="A80" s="43" t="s">
        <v>238</v>
      </c>
      <c r="B80" s="44" t="s">
        <v>125</v>
      </c>
      <c r="C80" s="45" t="s">
        <v>239</v>
      </c>
      <c r="D80" s="50">
        <v>2206.1593699999999</v>
      </c>
      <c r="E80" s="50">
        <v>2184.1440200000002</v>
      </c>
      <c r="F80" s="51">
        <f t="shared" si="5"/>
        <v>99.002096117833972</v>
      </c>
      <c r="G80" s="7"/>
    </row>
    <row r="81" spans="1:7" ht="45.6" customHeight="1" x14ac:dyDescent="0.3">
      <c r="A81" s="43" t="s">
        <v>241</v>
      </c>
      <c r="B81" s="44" t="s">
        <v>125</v>
      </c>
      <c r="C81" s="45" t="s">
        <v>242</v>
      </c>
      <c r="D81" s="50">
        <v>2100</v>
      </c>
      <c r="E81" s="50">
        <v>2100</v>
      </c>
      <c r="F81" s="51">
        <f t="shared" si="5"/>
        <v>100</v>
      </c>
      <c r="G81" s="7"/>
    </row>
    <row r="82" spans="1:7" ht="33" customHeight="1" x14ac:dyDescent="0.3">
      <c r="A82" s="43" t="s">
        <v>222</v>
      </c>
      <c r="B82" s="44" t="s">
        <v>125</v>
      </c>
      <c r="C82" s="45" t="s">
        <v>243</v>
      </c>
      <c r="D82" s="50">
        <v>1925.1162300000001</v>
      </c>
      <c r="E82" s="50">
        <v>1925.1162300000001</v>
      </c>
      <c r="F82" s="51">
        <f t="shared" si="5"/>
        <v>100</v>
      </c>
      <c r="G82" s="7"/>
    </row>
    <row r="83" spans="1:7" ht="14.45" customHeight="1" x14ac:dyDescent="0.3">
      <c r="A83" s="43" t="s">
        <v>224</v>
      </c>
      <c r="B83" s="44" t="s">
        <v>125</v>
      </c>
      <c r="C83" s="45" t="s">
        <v>244</v>
      </c>
      <c r="D83" s="50">
        <v>1925.1162300000001</v>
      </c>
      <c r="E83" s="50">
        <v>1925.1162300000001</v>
      </c>
      <c r="F83" s="51">
        <f t="shared" si="5"/>
        <v>100</v>
      </c>
      <c r="G83" s="7"/>
    </row>
    <row r="84" spans="1:7" ht="33.6" customHeight="1" x14ac:dyDescent="0.3">
      <c r="A84" s="43" t="s">
        <v>240</v>
      </c>
      <c r="B84" s="44" t="s">
        <v>125</v>
      </c>
      <c r="C84" s="45" t="s">
        <v>245</v>
      </c>
      <c r="D84" s="50">
        <v>1925.1162300000001</v>
      </c>
      <c r="E84" s="50">
        <v>1925.1162300000001</v>
      </c>
      <c r="F84" s="51">
        <f t="shared" si="5"/>
        <v>100</v>
      </c>
      <c r="G84" s="7"/>
    </row>
    <row r="85" spans="1:7" ht="14.45" customHeight="1" x14ac:dyDescent="0.3">
      <c r="A85" s="43" t="s">
        <v>152</v>
      </c>
      <c r="B85" s="44" t="s">
        <v>125</v>
      </c>
      <c r="C85" s="45" t="s">
        <v>246</v>
      </c>
      <c r="D85" s="50">
        <v>174.88377</v>
      </c>
      <c r="E85" s="50">
        <v>174.88377</v>
      </c>
      <c r="F85" s="51">
        <f t="shared" si="5"/>
        <v>100</v>
      </c>
      <c r="G85" s="7"/>
    </row>
    <row r="86" spans="1:7" ht="14.45" customHeight="1" x14ac:dyDescent="0.3">
      <c r="A86" s="43" t="s">
        <v>154</v>
      </c>
      <c r="B86" s="44" t="s">
        <v>125</v>
      </c>
      <c r="C86" s="45" t="s">
        <v>247</v>
      </c>
      <c r="D86" s="50">
        <v>174.88377</v>
      </c>
      <c r="E86" s="50">
        <v>174.88377</v>
      </c>
      <c r="F86" s="51">
        <f t="shared" si="5"/>
        <v>100</v>
      </c>
      <c r="G86" s="7"/>
    </row>
    <row r="87" spans="1:7" ht="14.45" customHeight="1" x14ac:dyDescent="0.3">
      <c r="A87" s="43" t="s">
        <v>158</v>
      </c>
      <c r="B87" s="44" t="s">
        <v>125</v>
      </c>
      <c r="C87" s="45" t="s">
        <v>248</v>
      </c>
      <c r="D87" s="50">
        <v>32.744999999999997</v>
      </c>
      <c r="E87" s="50">
        <v>32.744999999999997</v>
      </c>
      <c r="F87" s="51">
        <f t="shared" si="5"/>
        <v>100</v>
      </c>
      <c r="G87" s="7"/>
    </row>
    <row r="88" spans="1:7" ht="14.45" customHeight="1" x14ac:dyDescent="0.3">
      <c r="A88" s="43" t="s">
        <v>160</v>
      </c>
      <c r="B88" s="44" t="s">
        <v>125</v>
      </c>
      <c r="C88" s="45" t="s">
        <v>249</v>
      </c>
      <c r="D88" s="50">
        <v>142.13876999999999</v>
      </c>
      <c r="E88" s="50">
        <v>142.13876999999999</v>
      </c>
      <c r="F88" s="51">
        <f t="shared" si="5"/>
        <v>100</v>
      </c>
      <c r="G88" s="7"/>
    </row>
    <row r="89" spans="1:7" ht="28.9" customHeight="1" x14ac:dyDescent="0.3">
      <c r="A89" s="43" t="s">
        <v>250</v>
      </c>
      <c r="B89" s="44" t="s">
        <v>125</v>
      </c>
      <c r="C89" s="45" t="s">
        <v>251</v>
      </c>
      <c r="D89" s="50">
        <v>106.15937</v>
      </c>
      <c r="E89" s="50">
        <v>84.144019999999998</v>
      </c>
      <c r="F89" s="51">
        <f t="shared" si="5"/>
        <v>79.261981302262825</v>
      </c>
      <c r="G89" s="7"/>
    </row>
    <row r="90" spans="1:7" ht="30" customHeight="1" x14ac:dyDescent="0.3">
      <c r="A90" s="43" t="s">
        <v>134</v>
      </c>
      <c r="B90" s="44" t="s">
        <v>125</v>
      </c>
      <c r="C90" s="45" t="s">
        <v>252</v>
      </c>
      <c r="D90" s="50">
        <v>106.15937</v>
      </c>
      <c r="E90" s="50">
        <v>84.144019999999998</v>
      </c>
      <c r="F90" s="51">
        <f t="shared" si="5"/>
        <v>79.261981302262825</v>
      </c>
      <c r="G90" s="7"/>
    </row>
    <row r="91" spans="1:7" ht="30" customHeight="1" x14ac:dyDescent="0.3">
      <c r="A91" s="43" t="s">
        <v>135</v>
      </c>
      <c r="B91" s="44" t="s">
        <v>125</v>
      </c>
      <c r="C91" s="45" t="s">
        <v>253</v>
      </c>
      <c r="D91" s="50">
        <v>106.15937</v>
      </c>
      <c r="E91" s="50">
        <v>84.144019999999998</v>
      </c>
      <c r="F91" s="51">
        <f t="shared" si="5"/>
        <v>79.261981302262825</v>
      </c>
      <c r="G91" s="7"/>
    </row>
    <row r="92" spans="1:7" ht="31.9" customHeight="1" x14ac:dyDescent="0.3">
      <c r="A92" s="43" t="s">
        <v>136</v>
      </c>
      <c r="B92" s="44" t="s">
        <v>125</v>
      </c>
      <c r="C92" s="45" t="s">
        <v>254</v>
      </c>
      <c r="D92" s="50">
        <v>106.15937</v>
      </c>
      <c r="E92" s="50">
        <v>84.144019999999998</v>
      </c>
      <c r="F92" s="51">
        <f t="shared" si="5"/>
        <v>79.261981302262825</v>
      </c>
      <c r="G92" s="7"/>
    </row>
    <row r="93" spans="1:7" ht="14.45" customHeight="1" x14ac:dyDescent="0.3">
      <c r="A93" s="43" t="s">
        <v>255</v>
      </c>
      <c r="B93" s="44" t="s">
        <v>125</v>
      </c>
      <c r="C93" s="45" t="s">
        <v>256</v>
      </c>
      <c r="D93" s="50">
        <v>4081.3030699999999</v>
      </c>
      <c r="E93" s="50">
        <v>3416.3564099999999</v>
      </c>
      <c r="F93" s="51">
        <f t="shared" si="5"/>
        <v>83.707491244946922</v>
      </c>
      <c r="G93" s="7"/>
    </row>
    <row r="94" spans="1:7" ht="14.45" customHeight="1" x14ac:dyDescent="0.3">
      <c r="A94" s="96" t="s">
        <v>167</v>
      </c>
      <c r="B94" s="44" t="s">
        <v>125</v>
      </c>
      <c r="C94" s="45" t="s">
        <v>257</v>
      </c>
      <c r="D94" s="50">
        <v>1094.5345199999999</v>
      </c>
      <c r="E94" s="50">
        <v>1077.02459</v>
      </c>
      <c r="F94" s="51">
        <f t="shared" si="5"/>
        <v>98.400239583124346</v>
      </c>
      <c r="G94" s="7"/>
    </row>
    <row r="95" spans="1:7" ht="37.15" customHeight="1" x14ac:dyDescent="0.3">
      <c r="A95" s="43" t="s">
        <v>134</v>
      </c>
      <c r="B95" s="44" t="s">
        <v>125</v>
      </c>
      <c r="C95" s="45" t="s">
        <v>258</v>
      </c>
      <c r="D95" s="50">
        <v>1094.5345199999999</v>
      </c>
      <c r="E95" s="50">
        <v>1077.02459</v>
      </c>
      <c r="F95" s="51">
        <f t="shared" si="5"/>
        <v>98.400239583124346</v>
      </c>
      <c r="G95" s="7"/>
    </row>
    <row r="96" spans="1:7" ht="27" customHeight="1" x14ac:dyDescent="0.3">
      <c r="A96" s="43" t="s">
        <v>135</v>
      </c>
      <c r="B96" s="44" t="s">
        <v>125</v>
      </c>
      <c r="C96" s="45" t="s">
        <v>259</v>
      </c>
      <c r="D96" s="50">
        <v>1094.5345199999999</v>
      </c>
      <c r="E96" s="50">
        <v>1077.02459</v>
      </c>
      <c r="F96" s="51">
        <f t="shared" si="5"/>
        <v>98.400239583124346</v>
      </c>
      <c r="G96" s="7"/>
    </row>
    <row r="97" spans="1:7" ht="33" customHeight="1" x14ac:dyDescent="0.3">
      <c r="A97" s="43" t="s">
        <v>136</v>
      </c>
      <c r="B97" s="44" t="s">
        <v>125</v>
      </c>
      <c r="C97" s="45" t="s">
        <v>260</v>
      </c>
      <c r="D97" s="50">
        <v>1094.5345199999999</v>
      </c>
      <c r="E97" s="50">
        <v>1077.02459</v>
      </c>
      <c r="F97" s="51">
        <f t="shared" si="5"/>
        <v>98.400239583124346</v>
      </c>
      <c r="G97" s="7"/>
    </row>
    <row r="98" spans="1:7" ht="14.45" customHeight="1" x14ac:dyDescent="0.3">
      <c r="A98" s="43" t="s">
        <v>167</v>
      </c>
      <c r="B98" s="44" t="s">
        <v>125</v>
      </c>
      <c r="C98" s="45" t="s">
        <v>261</v>
      </c>
      <c r="D98" s="50">
        <v>539.18230000000005</v>
      </c>
      <c r="E98" s="50">
        <v>238.78056000000001</v>
      </c>
      <c r="F98" s="51">
        <f t="shared" si="5"/>
        <v>44.285682226586445</v>
      </c>
      <c r="G98" s="7"/>
    </row>
    <row r="99" spans="1:7" ht="31.15" customHeight="1" x14ac:dyDescent="0.3">
      <c r="A99" s="43" t="s">
        <v>134</v>
      </c>
      <c r="B99" s="44" t="s">
        <v>125</v>
      </c>
      <c r="C99" s="45" t="s">
        <v>262</v>
      </c>
      <c r="D99" s="50">
        <v>539.18230000000005</v>
      </c>
      <c r="E99" s="50">
        <v>238.78056000000001</v>
      </c>
      <c r="F99" s="51">
        <f t="shared" si="5"/>
        <v>44.285682226586445</v>
      </c>
      <c r="G99" s="7"/>
    </row>
    <row r="100" spans="1:7" ht="30" customHeight="1" x14ac:dyDescent="0.3">
      <c r="A100" s="43" t="s">
        <v>135</v>
      </c>
      <c r="B100" s="44" t="s">
        <v>125</v>
      </c>
      <c r="C100" s="45" t="s">
        <v>263</v>
      </c>
      <c r="D100" s="50">
        <v>539.18230000000005</v>
      </c>
      <c r="E100" s="50">
        <v>238.78056000000001</v>
      </c>
      <c r="F100" s="51">
        <f t="shared" si="5"/>
        <v>44.285682226586445</v>
      </c>
      <c r="G100" s="7"/>
    </row>
    <row r="101" spans="1:7" ht="36" customHeight="1" x14ac:dyDescent="0.3">
      <c r="A101" s="43" t="s">
        <v>136</v>
      </c>
      <c r="B101" s="44" t="s">
        <v>125</v>
      </c>
      <c r="C101" s="45" t="s">
        <v>264</v>
      </c>
      <c r="D101" s="50">
        <v>539.18230000000005</v>
      </c>
      <c r="E101" s="50">
        <v>238.78056000000001</v>
      </c>
      <c r="F101" s="51">
        <f t="shared" si="5"/>
        <v>44.285682226586445</v>
      </c>
      <c r="G101" s="7"/>
    </row>
    <row r="102" spans="1:7" ht="33.6" customHeight="1" x14ac:dyDescent="0.3">
      <c r="A102" s="43" t="s">
        <v>211</v>
      </c>
      <c r="B102" s="44" t="s">
        <v>125</v>
      </c>
      <c r="C102" s="45" t="s">
        <v>265</v>
      </c>
      <c r="D102" s="50">
        <v>2447.5862499999998</v>
      </c>
      <c r="E102" s="50">
        <v>2100.5512600000002</v>
      </c>
      <c r="F102" s="51">
        <f t="shared" si="5"/>
        <v>85.821337654597471</v>
      </c>
      <c r="G102" s="7"/>
    </row>
    <row r="103" spans="1:7" ht="31.15" customHeight="1" x14ac:dyDescent="0.3">
      <c r="A103" s="43" t="s">
        <v>134</v>
      </c>
      <c r="B103" s="44" t="s">
        <v>125</v>
      </c>
      <c r="C103" s="45" t="s">
        <v>266</v>
      </c>
      <c r="D103" s="50">
        <v>2447.5862499999998</v>
      </c>
      <c r="E103" s="50">
        <v>2100.5512600000002</v>
      </c>
      <c r="F103" s="51">
        <f t="shared" si="5"/>
        <v>85.821337654597471</v>
      </c>
      <c r="G103" s="7"/>
    </row>
    <row r="104" spans="1:7" ht="29.45" customHeight="1" x14ac:dyDescent="0.3">
      <c r="A104" s="43" t="s">
        <v>135</v>
      </c>
      <c r="B104" s="44" t="s">
        <v>125</v>
      </c>
      <c r="C104" s="45" t="s">
        <v>267</v>
      </c>
      <c r="D104" s="50">
        <v>2447.5862499999998</v>
      </c>
      <c r="E104" s="50">
        <v>2100.5512600000002</v>
      </c>
      <c r="F104" s="51">
        <f t="shared" si="5"/>
        <v>85.821337654597471</v>
      </c>
      <c r="G104" s="7"/>
    </row>
    <row r="105" spans="1:7" ht="30.6" customHeight="1" x14ac:dyDescent="0.3">
      <c r="A105" s="43" t="s">
        <v>136</v>
      </c>
      <c r="B105" s="44" t="s">
        <v>125</v>
      </c>
      <c r="C105" s="45" t="s">
        <v>268</v>
      </c>
      <c r="D105" s="50">
        <v>2447.5862499999998</v>
      </c>
      <c r="E105" s="50">
        <v>2100.5512600000002</v>
      </c>
      <c r="F105" s="51">
        <f t="shared" si="5"/>
        <v>85.821337654597471</v>
      </c>
      <c r="G105" s="7"/>
    </row>
    <row r="106" spans="1:7" ht="30.6" customHeight="1" x14ac:dyDescent="0.3">
      <c r="A106" s="43" t="s">
        <v>269</v>
      </c>
      <c r="B106" s="44" t="s">
        <v>125</v>
      </c>
      <c r="C106" s="45" t="s">
        <v>270</v>
      </c>
      <c r="D106" s="50">
        <v>29</v>
      </c>
      <c r="E106" s="50">
        <v>29</v>
      </c>
      <c r="F106" s="51">
        <f t="shared" ref="F106:F111" si="6">E106/D106*100</f>
        <v>100</v>
      </c>
      <c r="G106" s="7"/>
    </row>
    <row r="107" spans="1:7" ht="33" customHeight="1" x14ac:dyDescent="0.3">
      <c r="A107" s="43" t="s">
        <v>271</v>
      </c>
      <c r="B107" s="44" t="s">
        <v>125</v>
      </c>
      <c r="C107" s="45" t="s">
        <v>272</v>
      </c>
      <c r="D107" s="50">
        <v>29</v>
      </c>
      <c r="E107" s="50">
        <v>29</v>
      </c>
      <c r="F107" s="51">
        <f t="shared" si="6"/>
        <v>100</v>
      </c>
      <c r="G107" s="7"/>
    </row>
    <row r="108" spans="1:7" ht="14.45" customHeight="1" x14ac:dyDescent="0.3">
      <c r="A108" s="43" t="s">
        <v>275</v>
      </c>
      <c r="B108" s="44" t="s">
        <v>125</v>
      </c>
      <c r="C108" s="45" t="s">
        <v>276</v>
      </c>
      <c r="D108" s="50">
        <v>29</v>
      </c>
      <c r="E108" s="50">
        <v>29</v>
      </c>
      <c r="F108" s="51">
        <f t="shared" si="6"/>
        <v>100</v>
      </c>
      <c r="G108" s="7"/>
    </row>
    <row r="109" spans="1:7" ht="14.45" customHeight="1" x14ac:dyDescent="0.3">
      <c r="A109" s="43" t="s">
        <v>274</v>
      </c>
      <c r="B109" s="44" t="s">
        <v>125</v>
      </c>
      <c r="C109" s="45" t="s">
        <v>277</v>
      </c>
      <c r="D109" s="50">
        <v>29</v>
      </c>
      <c r="E109" s="50">
        <v>29</v>
      </c>
      <c r="F109" s="51">
        <f t="shared" si="6"/>
        <v>100</v>
      </c>
      <c r="G109" s="7"/>
    </row>
    <row r="110" spans="1:7" ht="14.45" customHeight="1" thickBot="1" x14ac:dyDescent="0.35">
      <c r="A110" s="43" t="s">
        <v>273</v>
      </c>
      <c r="B110" s="44" t="s">
        <v>125</v>
      </c>
      <c r="C110" s="45" t="s">
        <v>278</v>
      </c>
      <c r="D110" s="50">
        <v>29</v>
      </c>
      <c r="E110" s="50">
        <v>29</v>
      </c>
      <c r="F110" s="51">
        <f t="shared" si="6"/>
        <v>100</v>
      </c>
      <c r="G110" s="7"/>
    </row>
    <row r="111" spans="1:7" ht="24.6" customHeight="1" thickBot="1" x14ac:dyDescent="0.35">
      <c r="A111" s="46" t="s">
        <v>279</v>
      </c>
      <c r="B111" s="47">
        <v>450</v>
      </c>
      <c r="C111" s="48" t="s">
        <v>11</v>
      </c>
      <c r="D111" s="53">
        <v>-3960.0251899999998</v>
      </c>
      <c r="E111" s="53">
        <v>-3098.2960499999999</v>
      </c>
      <c r="F111" s="51">
        <f t="shared" si="6"/>
        <v>78.239301553533807</v>
      </c>
      <c r="G111" s="7"/>
    </row>
    <row r="112" spans="1:7" hidden="1" x14ac:dyDescent="0.25">
      <c r="A112" s="3"/>
      <c r="B112" s="8"/>
      <c r="C112" s="8"/>
      <c r="D112" s="9"/>
      <c r="E112" s="9"/>
      <c r="F112" s="9" t="s">
        <v>121</v>
      </c>
      <c r="G112" s="2" t="s">
        <v>122</v>
      </c>
    </row>
  </sheetData>
  <mergeCells count="1">
    <mergeCell ref="E1:F1"/>
  </mergeCells>
  <pageMargins left="0.78740157480314965" right="0.59055118110236227" top="0.59055118110236227" bottom="0.39370078740157483" header="0" footer="0"/>
  <pageSetup paperSize="9" scale="61" fitToHeight="0" orientation="portrait" r:id="rId1"/>
  <headerFooter>
    <oddFooter>&amp;R&amp;D&amp; СТР. &amp;P</oddFooter>
    <evenFooter>&amp;R&amp;D&amp; СТР. &amp;P</even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8764EFCC-D354-4A99-9CE7-B0A54053C9B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</vt:i4>
      </vt:variant>
    </vt:vector>
  </HeadingPairs>
  <TitlesOfParts>
    <vt:vector size="8" baseType="lpstr">
      <vt:lpstr>ИСП</vt:lpstr>
      <vt:lpstr>Доходы</vt:lpstr>
      <vt:lpstr>Расходы</vt:lpstr>
      <vt:lpstr>Доходы!Заголовки_для_печати</vt:lpstr>
      <vt:lpstr>Расходы!Заголовки_для_печати</vt:lpstr>
      <vt:lpstr>Доходы!Область_печати</vt:lpstr>
      <vt:lpstr>ИСП!Область_печати</vt:lpstr>
      <vt:lpstr>Расходы!Область_печати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Admin</cp:lastModifiedBy>
  <cp:lastPrinted>2017-06-23T08:06:38Z</cp:lastPrinted>
  <dcterms:created xsi:type="dcterms:W3CDTF">2017-05-16T05:58:46Z</dcterms:created>
  <dcterms:modified xsi:type="dcterms:W3CDTF">2017-09-12T03:54:42Z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C:\Users\Администратор\AppData\Local\Кейсистемс\Свод-СМАРТ\ReportManager\sv_0503317mfk_20161231__win_10.xlsx</vt:lpwstr>
  </property>
</Properties>
</file>