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19\бюджет 2020\"/>
    </mc:Choice>
  </mc:AlternateContent>
  <bookViews>
    <workbookView xWindow="0" yWindow="0" windowWidth="15450" windowHeight="8190" tabRatio="865" activeTab="9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4" r:id="rId8"/>
    <sheet name="Прил 9" sheetId="13" r:id="rId9"/>
    <sheet name="Прил 10" sheetId="12" r:id="rId10"/>
  </sheets>
  <externalReferences>
    <externalReference r:id="rId11"/>
    <externalReference r:id="rId12"/>
    <externalReference r:id="rId13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6'!$B$1:$B$124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5'!$A$1:$G$59</definedName>
    <definedName name="Excel_BuiltIn_Print_Area_6_1">'Прил 5'!$A$1:$G$59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'!$A$1:$K$110</definedName>
    <definedName name="_xlnm.Print_Area" localSheetId="4">'Прил 5'!$A$1:$L$111</definedName>
    <definedName name="_xlnm.Print_Area" localSheetId="5">'Прил 6'!$A$1:$L$124</definedName>
    <definedName name="_xlnm.Print_Area" localSheetId="6">'Прил 7'!$A$1:$J$11</definedName>
    <definedName name="_xlnm.Print_Area" localSheetId="7">'Прил 8'!$A$1:$D$10</definedName>
  </definedNames>
  <calcPr calcId="152511"/>
  <fileRecoveryPr autoRecover="0"/>
</workbook>
</file>

<file path=xl/calcChain.xml><?xml version="1.0" encoding="utf-8"?>
<calcChain xmlns="http://schemas.openxmlformats.org/spreadsheetml/2006/main">
  <c r="K46" i="9" l="1"/>
  <c r="K45" i="9" s="1"/>
  <c r="K44" i="9" s="1"/>
  <c r="K43" i="9" s="1"/>
  <c r="K42" i="9" s="1"/>
  <c r="L46" i="9"/>
  <c r="L45" i="9" s="1"/>
  <c r="L44" i="9" s="1"/>
  <c r="L43" i="9" s="1"/>
  <c r="L42" i="9" s="1"/>
  <c r="L41" i="9" s="1"/>
  <c r="J46" i="9"/>
  <c r="J45" i="9" s="1"/>
  <c r="J44" i="9" s="1"/>
  <c r="J43" i="9" s="1"/>
  <c r="J42" i="9" s="1"/>
  <c r="K51" i="9"/>
  <c r="K50" i="9" s="1"/>
  <c r="K49" i="9" s="1"/>
  <c r="K48" i="9" s="1"/>
  <c r="K47" i="9" s="1"/>
  <c r="K41" i="9" s="1"/>
  <c r="L51" i="9"/>
  <c r="L50" i="9" s="1"/>
  <c r="L49" i="9" s="1"/>
  <c r="L48" i="9" s="1"/>
  <c r="L47" i="9" s="1"/>
  <c r="J51" i="9"/>
  <c r="J50" i="9" s="1"/>
  <c r="J49" i="9" s="1"/>
  <c r="J48" i="9" s="1"/>
  <c r="J47" i="9" s="1"/>
  <c r="K22" i="9"/>
  <c r="K21" i="9" s="1"/>
  <c r="K20" i="9" s="1"/>
  <c r="K19" i="9" s="1"/>
  <c r="K18" i="9" s="1"/>
  <c r="K17" i="9" s="1"/>
  <c r="L22" i="9"/>
  <c r="L21" i="9" s="1"/>
  <c r="L20" i="9" s="1"/>
  <c r="L19" i="9" s="1"/>
  <c r="L18" i="9" s="1"/>
  <c r="L17" i="9" s="1"/>
  <c r="J22" i="9"/>
  <c r="J21" i="9" s="1"/>
  <c r="J20" i="9" s="1"/>
  <c r="J19" i="9" s="1"/>
  <c r="J18" i="9" s="1"/>
  <c r="J17" i="9" s="1"/>
  <c r="K32" i="18"/>
  <c r="K31" i="18" s="1"/>
  <c r="K30" i="18" s="1"/>
  <c r="K34" i="18"/>
  <c r="K33" i="18" s="1"/>
  <c r="J32" i="18"/>
  <c r="J31" i="18" s="1"/>
  <c r="J34" i="18"/>
  <c r="J33" i="18" s="1"/>
  <c r="I32" i="18"/>
  <c r="I31" i="18" s="1"/>
  <c r="I30" i="18" s="1"/>
  <c r="I34" i="18"/>
  <c r="I33" i="18" s="1"/>
  <c r="J18" i="18"/>
  <c r="J17" i="18" s="1"/>
  <c r="J16" i="18" s="1"/>
  <c r="K18" i="18"/>
  <c r="K17" i="18" s="1"/>
  <c r="K16" i="18" s="1"/>
  <c r="I17" i="18"/>
  <c r="I16" i="18" s="1"/>
  <c r="I18" i="18"/>
  <c r="K32" i="6"/>
  <c r="L32" i="6"/>
  <c r="J32" i="6"/>
  <c r="K34" i="6"/>
  <c r="L34" i="6"/>
  <c r="J34" i="6"/>
  <c r="K18" i="6"/>
  <c r="K17" i="6" s="1"/>
  <c r="L18" i="6"/>
  <c r="L17" i="6" s="1"/>
  <c r="J18" i="6"/>
  <c r="J17" i="6" s="1"/>
  <c r="D26" i="1"/>
  <c r="E26" i="1"/>
  <c r="C26" i="1"/>
  <c r="J41" i="9" l="1"/>
  <c r="J31" i="6"/>
  <c r="K31" i="6"/>
  <c r="L31" i="6"/>
  <c r="J30" i="18"/>
  <c r="I11" i="10" l="1"/>
  <c r="I10" i="10" s="1"/>
  <c r="I9" i="10" s="1"/>
  <c r="I8" i="10" s="1"/>
  <c r="J11" i="10"/>
  <c r="J10" i="10" s="1"/>
  <c r="J9" i="10" s="1"/>
  <c r="J8" i="10" s="1"/>
  <c r="J103" i="18"/>
  <c r="J102" i="18" s="1"/>
  <c r="J101" i="18" s="1"/>
  <c r="J100" i="18" s="1"/>
  <c r="J99" i="18" s="1"/>
  <c r="J98" i="18" s="1"/>
  <c r="J97" i="18" s="1"/>
  <c r="K103" i="18"/>
  <c r="I103" i="18"/>
  <c r="I102" i="18" s="1"/>
  <c r="I101" i="18" s="1"/>
  <c r="I100" i="18" s="1"/>
  <c r="I99" i="18" s="1"/>
  <c r="I98" i="18" s="1"/>
  <c r="J96" i="18"/>
  <c r="J95" i="18" s="1"/>
  <c r="J94" i="18" s="1"/>
  <c r="K96" i="18"/>
  <c r="K95" i="18" s="1"/>
  <c r="K94" i="18" s="1"/>
  <c r="I96" i="18"/>
  <c r="I95" i="18" s="1"/>
  <c r="I94" i="18" s="1"/>
  <c r="J93" i="18"/>
  <c r="J92" i="18" s="1"/>
  <c r="J91" i="18" s="1"/>
  <c r="K93" i="18"/>
  <c r="K92" i="18" s="1"/>
  <c r="K91" i="18" s="1"/>
  <c r="I93" i="18"/>
  <c r="I92" i="18" s="1"/>
  <c r="I91" i="18" s="1"/>
  <c r="J87" i="18"/>
  <c r="J86" i="18" s="1"/>
  <c r="J85" i="18" s="1"/>
  <c r="K87" i="18"/>
  <c r="K86" i="18" s="1"/>
  <c r="K85" i="18" s="1"/>
  <c r="I87" i="18"/>
  <c r="I86" i="18" s="1"/>
  <c r="I85" i="18" s="1"/>
  <c r="J84" i="18"/>
  <c r="J83" i="18" s="1"/>
  <c r="J82" i="18" s="1"/>
  <c r="K84" i="18"/>
  <c r="K83" i="18" s="1"/>
  <c r="K82" i="18" s="1"/>
  <c r="J85" i="6"/>
  <c r="H11" i="10" s="1"/>
  <c r="J77" i="18"/>
  <c r="J76" i="18" s="1"/>
  <c r="J75" i="18" s="1"/>
  <c r="J73" i="18" s="1"/>
  <c r="J72" i="18" s="1"/>
  <c r="J71" i="18" s="1"/>
  <c r="K77" i="18"/>
  <c r="K76" i="18" s="1"/>
  <c r="K75" i="18" s="1"/>
  <c r="K73" i="18" s="1"/>
  <c r="K72" i="18" s="1"/>
  <c r="K71" i="18" s="1"/>
  <c r="I77" i="18"/>
  <c r="I76" i="18" s="1"/>
  <c r="I75" i="18" s="1"/>
  <c r="I74" i="18" s="1"/>
  <c r="I73" i="18" s="1"/>
  <c r="J70" i="18"/>
  <c r="J69" i="18" s="1"/>
  <c r="K70" i="18"/>
  <c r="K69" i="18" s="1"/>
  <c r="I70" i="18"/>
  <c r="I69" i="18" s="1"/>
  <c r="J68" i="18"/>
  <c r="K68" i="18"/>
  <c r="I68" i="18"/>
  <c r="J68" i="6"/>
  <c r="J42" i="18"/>
  <c r="J41" i="18" s="1"/>
  <c r="J40" i="18" s="1"/>
  <c r="J39" i="18" s="1"/>
  <c r="J38" i="18" s="1"/>
  <c r="K42" i="18"/>
  <c r="I42" i="18"/>
  <c r="I41" i="18" s="1"/>
  <c r="I40" i="18" s="1"/>
  <c r="I39" i="18" s="1"/>
  <c r="I38" i="18" s="1"/>
  <c r="J29" i="18"/>
  <c r="K29" i="18"/>
  <c r="I29" i="18"/>
  <c r="J27" i="18"/>
  <c r="J26" i="18" s="1"/>
  <c r="K27" i="18"/>
  <c r="K26" i="18" s="1"/>
  <c r="I27" i="18"/>
  <c r="J24" i="18"/>
  <c r="K24" i="18"/>
  <c r="I24" i="18"/>
  <c r="J15" i="18"/>
  <c r="K15" i="18"/>
  <c r="I15" i="18"/>
  <c r="K16" i="9"/>
  <c r="L16" i="9"/>
  <c r="K83" i="9"/>
  <c r="L83" i="9"/>
  <c r="J83" i="9"/>
  <c r="K77" i="9"/>
  <c r="L77" i="9"/>
  <c r="J77" i="9"/>
  <c r="K57" i="9"/>
  <c r="K56" i="9" s="1"/>
  <c r="K55" i="9" s="1"/>
  <c r="K52" i="9" s="1"/>
  <c r="L57" i="9"/>
  <c r="L56" i="9" s="1"/>
  <c r="L55" i="9" s="1"/>
  <c r="L52" i="9" s="1"/>
  <c r="J57" i="9"/>
  <c r="J56" i="9" s="1"/>
  <c r="J55" i="9" s="1"/>
  <c r="J52" i="9" s="1"/>
  <c r="J16" i="9"/>
  <c r="B8" i="14"/>
  <c r="K110" i="18"/>
  <c r="K109" i="18" s="1"/>
  <c r="K108" i="18" s="1"/>
  <c r="K107" i="18" s="1"/>
  <c r="K106" i="18" s="1"/>
  <c r="K105" i="18" s="1"/>
  <c r="K104" i="18" s="1"/>
  <c r="J110" i="18"/>
  <c r="J109" i="18" s="1"/>
  <c r="J108" i="18" s="1"/>
  <c r="J107" i="18" s="1"/>
  <c r="J106" i="18" s="1"/>
  <c r="J105" i="18" s="1"/>
  <c r="J104" i="18" s="1"/>
  <c r="I110" i="18"/>
  <c r="I109" i="18" s="1"/>
  <c r="I108" i="18" s="1"/>
  <c r="I107" i="18" s="1"/>
  <c r="I106" i="18" s="1"/>
  <c r="I105" i="18" s="1"/>
  <c r="I104" i="18" s="1"/>
  <c r="K48" i="18"/>
  <c r="K47" i="18" s="1"/>
  <c r="K46" i="18" s="1"/>
  <c r="K45" i="18" s="1"/>
  <c r="K44" i="18" s="1"/>
  <c r="K43" i="18" s="1"/>
  <c r="J48" i="18"/>
  <c r="J47" i="18" s="1"/>
  <c r="J46" i="18" s="1"/>
  <c r="J45" i="18" s="1"/>
  <c r="J44" i="18" s="1"/>
  <c r="J43" i="18" s="1"/>
  <c r="I48" i="18"/>
  <c r="I47" i="18" s="1"/>
  <c r="I46" i="18" s="1"/>
  <c r="I45" i="18" s="1"/>
  <c r="I44" i="18" s="1"/>
  <c r="I43" i="18" s="1"/>
  <c r="K37" i="18"/>
  <c r="K36" i="18" s="1"/>
  <c r="K35" i="18" s="1"/>
  <c r="J37" i="18"/>
  <c r="J36" i="18" s="1"/>
  <c r="J35" i="18" s="1"/>
  <c r="I37" i="18"/>
  <c r="I36" i="18" s="1"/>
  <c r="I35" i="18" s="1"/>
  <c r="J27" i="6"/>
  <c r="J35" i="9" s="1"/>
  <c r="K37" i="6"/>
  <c r="K36" i="6" s="1"/>
  <c r="L37" i="6"/>
  <c r="L36" i="6" s="1"/>
  <c r="J37" i="6"/>
  <c r="J36" i="6" s="1"/>
  <c r="C28" i="1"/>
  <c r="D28" i="1"/>
  <c r="E28" i="1"/>
  <c r="C8" i="14"/>
  <c r="D8" i="14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J84" i="6"/>
  <c r="J83" i="6" s="1"/>
  <c r="K27" i="6"/>
  <c r="K35" i="9" s="1"/>
  <c r="L27" i="6"/>
  <c r="L35" i="9" s="1"/>
  <c r="L24" i="6"/>
  <c r="L23" i="6" s="1"/>
  <c r="K24" i="6"/>
  <c r="K23" i="6" s="1"/>
  <c r="J24" i="6"/>
  <c r="J23" i="6" s="1"/>
  <c r="L15" i="6"/>
  <c r="L14" i="6" s="1"/>
  <c r="L13" i="6" s="1"/>
  <c r="K15" i="6"/>
  <c r="K14" i="6" s="1"/>
  <c r="K13" i="6" s="1"/>
  <c r="J15" i="6"/>
  <c r="J14" i="6" s="1"/>
  <c r="J13" i="6" s="1"/>
  <c r="K29" i="6"/>
  <c r="K40" i="9" s="1"/>
  <c r="K39" i="9" s="1"/>
  <c r="K38" i="9" s="1"/>
  <c r="K37" i="9" s="1"/>
  <c r="K36" i="9" s="1"/>
  <c r="L42" i="6"/>
  <c r="L41" i="6" s="1"/>
  <c r="K42" i="6"/>
  <c r="K41" i="6" s="1"/>
  <c r="J42" i="6"/>
  <c r="J41" i="6" s="1"/>
  <c r="J29" i="6"/>
  <c r="J40" i="9" s="1"/>
  <c r="J39" i="9" s="1"/>
  <c r="J38" i="9" s="1"/>
  <c r="L48" i="6"/>
  <c r="L47" i="6" s="1"/>
  <c r="K48" i="6"/>
  <c r="K47" i="6" s="1"/>
  <c r="J48" i="6"/>
  <c r="J47" i="6" s="1"/>
  <c r="L70" i="6"/>
  <c r="K70" i="6"/>
  <c r="J70" i="6"/>
  <c r="L68" i="6"/>
  <c r="K68" i="6"/>
  <c r="K77" i="6"/>
  <c r="K76" i="6" s="1"/>
  <c r="L77" i="6"/>
  <c r="L76" i="6" s="1"/>
  <c r="J77" i="6"/>
  <c r="J76" i="6" s="1"/>
  <c r="K84" i="6"/>
  <c r="K83" i="6" s="1"/>
  <c r="L84" i="6"/>
  <c r="L83" i="6" s="1"/>
  <c r="K87" i="6"/>
  <c r="K86" i="6" s="1"/>
  <c r="L87" i="6"/>
  <c r="L86" i="6" s="1"/>
  <c r="J87" i="6"/>
  <c r="J86" i="6" s="1"/>
  <c r="K93" i="6"/>
  <c r="K92" i="6" s="1"/>
  <c r="L93" i="6"/>
  <c r="L92" i="6" s="1"/>
  <c r="K96" i="6"/>
  <c r="K95" i="6" s="1"/>
  <c r="L96" i="6"/>
  <c r="L95" i="6" s="1"/>
  <c r="J96" i="6"/>
  <c r="J95" i="6" s="1"/>
  <c r="J93" i="6"/>
  <c r="J92" i="6" s="1"/>
  <c r="K103" i="6"/>
  <c r="K102" i="6" s="1"/>
  <c r="L103" i="6"/>
  <c r="L102" i="6" s="1"/>
  <c r="J103" i="6"/>
  <c r="J102" i="6" s="1"/>
  <c r="J101" i="6" s="1"/>
  <c r="J100" i="6" s="1"/>
  <c r="J99" i="6" s="1"/>
  <c r="J98" i="6" s="1"/>
  <c r="K110" i="6"/>
  <c r="K109" i="6" s="1"/>
  <c r="L110" i="6"/>
  <c r="L109" i="6" s="1"/>
  <c r="J110" i="6"/>
  <c r="J109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52" i="6"/>
  <c r="J51" i="6" s="1"/>
  <c r="J55" i="6"/>
  <c r="J54" i="6" s="1"/>
  <c r="J58" i="6"/>
  <c r="J57" i="6" s="1"/>
  <c r="J61" i="6"/>
  <c r="J60" i="6" s="1"/>
  <c r="I84" i="18" l="1"/>
  <c r="I83" i="18" s="1"/>
  <c r="I82" i="18" s="1"/>
  <c r="I81" i="18" s="1"/>
  <c r="I80" i="18" s="1"/>
  <c r="I79" i="18" s="1"/>
  <c r="K102" i="18"/>
  <c r="K101" i="18" s="1"/>
  <c r="K100" i="18" s="1"/>
  <c r="K99" i="18" s="1"/>
  <c r="K98" i="18" s="1"/>
  <c r="K97" i="18" s="1"/>
  <c r="K41" i="18"/>
  <c r="K40" i="18" s="1"/>
  <c r="K39" i="18" s="1"/>
  <c r="K38" i="18" s="1"/>
  <c r="K82" i="9"/>
  <c r="K81" i="9" s="1"/>
  <c r="K78" i="9" s="1"/>
  <c r="K76" i="9"/>
  <c r="K75" i="9" s="1"/>
  <c r="K72" i="9" s="1"/>
  <c r="K29" i="9"/>
  <c r="K28" i="9" s="1"/>
  <c r="K27" i="9" s="1"/>
  <c r="K65" i="9"/>
  <c r="K89" i="9"/>
  <c r="K88" i="9" s="1"/>
  <c r="K87" i="9" s="1"/>
  <c r="K84" i="9" s="1"/>
  <c r="J101" i="9"/>
  <c r="J100" i="9" s="1"/>
  <c r="J99" i="9" s="1"/>
  <c r="L107" i="9"/>
  <c r="L113" i="9"/>
  <c r="L112" i="9" s="1"/>
  <c r="L111" i="9" s="1"/>
  <c r="K118" i="9"/>
  <c r="K117" i="9" s="1"/>
  <c r="K116" i="9" s="1"/>
  <c r="K115" i="9" s="1"/>
  <c r="K114" i="9" s="1"/>
  <c r="L29" i="6"/>
  <c r="L40" i="9" s="1"/>
  <c r="L39" i="9" s="1"/>
  <c r="L38" i="9" s="1"/>
  <c r="L37" i="9" s="1"/>
  <c r="L36" i="9" s="1"/>
  <c r="I90" i="18"/>
  <c r="I89" i="18" s="1"/>
  <c r="I88" i="18" s="1"/>
  <c r="L29" i="9"/>
  <c r="L28" i="9" s="1"/>
  <c r="L27" i="9" s="1"/>
  <c r="L65" i="9"/>
  <c r="K71" i="9"/>
  <c r="L89" i="9"/>
  <c r="L88" i="9" s="1"/>
  <c r="L87" i="9" s="1"/>
  <c r="L84" i="9" s="1"/>
  <c r="K95" i="9"/>
  <c r="K94" i="9" s="1"/>
  <c r="K93" i="9" s="1"/>
  <c r="K90" i="9" s="1"/>
  <c r="J107" i="9"/>
  <c r="J113" i="9"/>
  <c r="J112" i="9" s="1"/>
  <c r="J111" i="9" s="1"/>
  <c r="L118" i="9"/>
  <c r="L117" i="9" s="1"/>
  <c r="L116" i="9" s="1"/>
  <c r="L115" i="9" s="1"/>
  <c r="L114" i="9" s="1"/>
  <c r="J29" i="9"/>
  <c r="J28" i="9" s="1"/>
  <c r="J27" i="9" s="1"/>
  <c r="J26" i="9" s="1"/>
  <c r="J25" i="9" s="1"/>
  <c r="J24" i="9" s="1"/>
  <c r="J65" i="9"/>
  <c r="L71" i="9"/>
  <c r="L70" i="9" s="1"/>
  <c r="L69" i="9" s="1"/>
  <c r="J89" i="9"/>
  <c r="J88" i="9" s="1"/>
  <c r="J87" i="9" s="1"/>
  <c r="J84" i="9" s="1"/>
  <c r="L95" i="9"/>
  <c r="L94" i="9" s="1"/>
  <c r="L93" i="9" s="1"/>
  <c r="L90" i="9" s="1"/>
  <c r="K101" i="9"/>
  <c r="K100" i="9" s="1"/>
  <c r="K99" i="9" s="1"/>
  <c r="J118" i="9"/>
  <c r="J117" i="9" s="1"/>
  <c r="J116" i="9" s="1"/>
  <c r="J115" i="9" s="1"/>
  <c r="J114" i="9" s="1"/>
  <c r="I26" i="18"/>
  <c r="J71" i="9"/>
  <c r="J70" i="9" s="1"/>
  <c r="J69" i="9" s="1"/>
  <c r="J95" i="9"/>
  <c r="J94" i="9" s="1"/>
  <c r="J93" i="9" s="1"/>
  <c r="J90" i="9" s="1"/>
  <c r="L101" i="9"/>
  <c r="L100" i="9" s="1"/>
  <c r="L99" i="9" s="1"/>
  <c r="K107" i="9"/>
  <c r="K113" i="9"/>
  <c r="K112" i="9" s="1"/>
  <c r="K111" i="9" s="1"/>
  <c r="L15" i="9"/>
  <c r="L14" i="9" s="1"/>
  <c r="L11" i="9" s="1"/>
  <c r="L10" i="9" s="1"/>
  <c r="J82" i="9"/>
  <c r="J81" i="9" s="1"/>
  <c r="J78" i="9" s="1"/>
  <c r="J37" i="9"/>
  <c r="J36" i="9" s="1"/>
  <c r="K92" i="9"/>
  <c r="K91" i="9" s="1"/>
  <c r="K54" i="9"/>
  <c r="K53" i="9" s="1"/>
  <c r="J54" i="9"/>
  <c r="J53" i="9" s="1"/>
  <c r="L54" i="9"/>
  <c r="L53" i="9" s="1"/>
  <c r="J91" i="6"/>
  <c r="J90" i="18"/>
  <c r="J89" i="18" s="1"/>
  <c r="J88" i="18" s="1"/>
  <c r="K90" i="18"/>
  <c r="K89" i="18" s="1"/>
  <c r="K88" i="18" s="1"/>
  <c r="J81" i="18"/>
  <c r="J80" i="18" s="1"/>
  <c r="J79" i="18" s="1"/>
  <c r="K81" i="18"/>
  <c r="K80" i="18" s="1"/>
  <c r="K79" i="18" s="1"/>
  <c r="I97" i="18"/>
  <c r="I67" i="18"/>
  <c r="I66" i="18" s="1"/>
  <c r="I72" i="18"/>
  <c r="I71" i="18" s="1"/>
  <c r="I14" i="18"/>
  <c r="I13" i="18" s="1"/>
  <c r="I28" i="18"/>
  <c r="K67" i="18"/>
  <c r="K66" i="18" s="1"/>
  <c r="K65" i="18" s="1"/>
  <c r="K64" i="18" s="1"/>
  <c r="K63" i="18" s="1"/>
  <c r="K62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67" i="18"/>
  <c r="J66" i="18" s="1"/>
  <c r="J65" i="18" s="1"/>
  <c r="J64" i="18" s="1"/>
  <c r="J63" i="18" s="1"/>
  <c r="J62" i="18" s="1"/>
  <c r="K23" i="18"/>
  <c r="K22" i="18" s="1"/>
  <c r="L67" i="6"/>
  <c r="L66" i="6" s="1"/>
  <c r="L65" i="6" s="1"/>
  <c r="L91" i="6"/>
  <c r="K91" i="6"/>
  <c r="J50" i="6"/>
  <c r="K82" i="6"/>
  <c r="C10" i="1"/>
  <c r="L82" i="6"/>
  <c r="H10" i="10"/>
  <c r="H9" i="10" s="1"/>
  <c r="H8" i="10" s="1"/>
  <c r="J82" i="6"/>
  <c r="K67" i="6"/>
  <c r="K66" i="6" s="1"/>
  <c r="K65" i="6" s="1"/>
  <c r="D10" i="1"/>
  <c r="E10" i="1"/>
  <c r="E11" i="13"/>
  <c r="D11" i="13"/>
  <c r="J108" i="6"/>
  <c r="J107" i="6" s="1"/>
  <c r="J106" i="6" s="1"/>
  <c r="J105" i="6" s="1"/>
  <c r="J67" i="6"/>
  <c r="J66" i="6" s="1"/>
  <c r="J65" i="6" s="1"/>
  <c r="L90" i="6"/>
  <c r="L89" i="6" s="1"/>
  <c r="L74" i="6"/>
  <c r="L73" i="6" s="1"/>
  <c r="L72" i="6" s="1"/>
  <c r="L40" i="6"/>
  <c r="L39" i="6" s="1"/>
  <c r="L124" i="9"/>
  <c r="L123" i="9" s="1"/>
  <c r="L122" i="9" s="1"/>
  <c r="J15" i="9"/>
  <c r="J14" i="9" s="1"/>
  <c r="J12" i="6"/>
  <c r="J11" i="6" s="1"/>
  <c r="L108" i="6"/>
  <c r="L107" i="6" s="1"/>
  <c r="L106" i="6" s="1"/>
  <c r="L105" i="6" s="1"/>
  <c r="K101" i="6"/>
  <c r="K100" i="6" s="1"/>
  <c r="K99" i="6" s="1"/>
  <c r="K98" i="6" s="1"/>
  <c r="J74" i="6"/>
  <c r="J73" i="6" s="1"/>
  <c r="J72" i="6" s="1"/>
  <c r="K74" i="6"/>
  <c r="K73" i="6" s="1"/>
  <c r="K72" i="6" s="1"/>
  <c r="L46" i="6"/>
  <c r="L45" i="6" s="1"/>
  <c r="L44" i="6" s="1"/>
  <c r="L76" i="9"/>
  <c r="L75" i="9" s="1"/>
  <c r="J40" i="6"/>
  <c r="J39" i="6" s="1"/>
  <c r="J124" i="9"/>
  <c r="J123" i="9" s="1"/>
  <c r="J122" i="9" s="1"/>
  <c r="K124" i="9"/>
  <c r="K123" i="9" s="1"/>
  <c r="K122" i="9" s="1"/>
  <c r="K40" i="6"/>
  <c r="K39" i="6" s="1"/>
  <c r="K15" i="9"/>
  <c r="K14" i="9" s="1"/>
  <c r="K12" i="6"/>
  <c r="K11" i="6" s="1"/>
  <c r="J26" i="6"/>
  <c r="J22" i="6" s="1"/>
  <c r="K26" i="6"/>
  <c r="K22" i="6" s="1"/>
  <c r="L101" i="6"/>
  <c r="L100" i="6" s="1"/>
  <c r="L99" i="6" s="1"/>
  <c r="L98" i="6" s="1"/>
  <c r="J90" i="6"/>
  <c r="J89" i="6" s="1"/>
  <c r="K90" i="6"/>
  <c r="K89" i="6" s="1"/>
  <c r="J76" i="9"/>
  <c r="J75" i="9" s="1"/>
  <c r="J46" i="6"/>
  <c r="J45" i="6" s="1"/>
  <c r="J44" i="6" s="1"/>
  <c r="L81" i="6"/>
  <c r="L80" i="6" s="1"/>
  <c r="K81" i="6"/>
  <c r="K80" i="6" s="1"/>
  <c r="K46" i="6"/>
  <c r="K45" i="6" s="1"/>
  <c r="K44" i="6" s="1"/>
  <c r="L12" i="6"/>
  <c r="L11" i="6" s="1"/>
  <c r="K108" i="6"/>
  <c r="K107" i="6" s="1"/>
  <c r="K106" i="6" s="1"/>
  <c r="K105" i="6" s="1"/>
  <c r="J81" i="6"/>
  <c r="J80" i="6" s="1"/>
  <c r="J12" i="18" l="1"/>
  <c r="J11" i="18" s="1"/>
  <c r="J10" i="18" s="1"/>
  <c r="K21" i="18"/>
  <c r="K20" i="18" s="1"/>
  <c r="K19" i="18" s="1"/>
  <c r="K9" i="18" s="1"/>
  <c r="J21" i="18"/>
  <c r="K11" i="18"/>
  <c r="K10" i="18" s="1"/>
  <c r="K12" i="18"/>
  <c r="I11" i="18"/>
  <c r="I10" i="18" s="1"/>
  <c r="I12" i="18"/>
  <c r="J23" i="9"/>
  <c r="K79" i="6"/>
  <c r="L26" i="6"/>
  <c r="L22" i="6" s="1"/>
  <c r="L21" i="6" s="1"/>
  <c r="L20" i="6" s="1"/>
  <c r="L10" i="6" s="1"/>
  <c r="L64" i="9"/>
  <c r="L63" i="9" s="1"/>
  <c r="L60" i="9" s="1"/>
  <c r="L59" i="9"/>
  <c r="L58" i="9" s="1"/>
  <c r="K64" i="9"/>
  <c r="K63" i="9" s="1"/>
  <c r="K59" i="9"/>
  <c r="K58" i="9" s="1"/>
  <c r="L108" i="9"/>
  <c r="J86" i="9"/>
  <c r="J85" i="9" s="1"/>
  <c r="L64" i="6"/>
  <c r="L63" i="6" s="1"/>
  <c r="L92" i="9"/>
  <c r="L91" i="9" s="1"/>
  <c r="J108" i="9"/>
  <c r="K108" i="9"/>
  <c r="K64" i="6"/>
  <c r="K63" i="6" s="1"/>
  <c r="K80" i="9"/>
  <c r="K79" i="9" s="1"/>
  <c r="K86" i="9"/>
  <c r="K85" i="9" s="1"/>
  <c r="I25" i="18"/>
  <c r="K96" i="9"/>
  <c r="K98" i="9"/>
  <c r="K97" i="9" s="1"/>
  <c r="K74" i="9"/>
  <c r="K73" i="9" s="1"/>
  <c r="L96" i="9"/>
  <c r="L98" i="9"/>
  <c r="L97" i="9" s="1"/>
  <c r="J96" i="9"/>
  <c r="J98" i="9"/>
  <c r="J97" i="9" s="1"/>
  <c r="I78" i="18"/>
  <c r="J80" i="9"/>
  <c r="J79" i="9" s="1"/>
  <c r="L86" i="9"/>
  <c r="L85" i="9" s="1"/>
  <c r="J92" i="9"/>
  <c r="J91" i="9" s="1"/>
  <c r="L13" i="9"/>
  <c r="L12" i="9" s="1"/>
  <c r="J59" i="9"/>
  <c r="K11" i="9"/>
  <c r="K10" i="9" s="1"/>
  <c r="K13" i="9"/>
  <c r="K12" i="9" s="1"/>
  <c r="K119" i="9"/>
  <c r="K121" i="9"/>
  <c r="K120" i="9" s="1"/>
  <c r="J11" i="9"/>
  <c r="J10" i="9" s="1"/>
  <c r="J13" i="9"/>
  <c r="J12" i="9" s="1"/>
  <c r="J119" i="9"/>
  <c r="J121" i="9"/>
  <c r="J120" i="9" s="1"/>
  <c r="L119" i="9"/>
  <c r="L121" i="9"/>
  <c r="L120" i="9" s="1"/>
  <c r="K110" i="9"/>
  <c r="K109" i="9" s="1"/>
  <c r="L110" i="9"/>
  <c r="L109" i="9" s="1"/>
  <c r="J110" i="9"/>
  <c r="J109" i="9" s="1"/>
  <c r="J72" i="9"/>
  <c r="J74" i="9"/>
  <c r="J73" i="9" s="1"/>
  <c r="L72" i="9"/>
  <c r="L74" i="9"/>
  <c r="L73" i="9" s="1"/>
  <c r="L66" i="9"/>
  <c r="L68" i="9"/>
  <c r="L67" i="9" s="1"/>
  <c r="J66" i="9"/>
  <c r="J68" i="9"/>
  <c r="J67" i="9" s="1"/>
  <c r="L24" i="9"/>
  <c r="L26" i="9"/>
  <c r="L25" i="9" s="1"/>
  <c r="K24" i="9"/>
  <c r="K26" i="9"/>
  <c r="K25" i="9" s="1"/>
  <c r="K70" i="9"/>
  <c r="K69" i="9" s="1"/>
  <c r="J64" i="9"/>
  <c r="J63" i="9" s="1"/>
  <c r="J78" i="18"/>
  <c r="I65" i="18"/>
  <c r="I64" i="18" s="1"/>
  <c r="I63" i="18" s="1"/>
  <c r="I62" i="18" s="1"/>
  <c r="K78" i="18"/>
  <c r="J20" i="18"/>
  <c r="J19" i="18" s="1"/>
  <c r="L79" i="6"/>
  <c r="C31" i="1"/>
  <c r="J106" i="9"/>
  <c r="J105" i="9" s="1"/>
  <c r="D31" i="1"/>
  <c r="K106" i="9"/>
  <c r="K105" i="9" s="1"/>
  <c r="E31" i="1"/>
  <c r="L106" i="9"/>
  <c r="L105" i="9" s="1"/>
  <c r="L82" i="9"/>
  <c r="L81" i="9" s="1"/>
  <c r="J64" i="6"/>
  <c r="J63" i="6" s="1"/>
  <c r="J79" i="6"/>
  <c r="K34" i="9"/>
  <c r="K33" i="9" s="1"/>
  <c r="K30" i="9" s="1"/>
  <c r="K21" i="6"/>
  <c r="K20" i="6" s="1"/>
  <c r="K10" i="6" s="1"/>
  <c r="J21" i="6"/>
  <c r="J20" i="6" s="1"/>
  <c r="J10" i="6" s="1"/>
  <c r="J34" i="9"/>
  <c r="J33" i="9" s="1"/>
  <c r="J30" i="9" s="1"/>
  <c r="L34" i="9"/>
  <c r="L33" i="9" s="1"/>
  <c r="L30" i="9" s="1"/>
  <c r="J9" i="18" l="1"/>
  <c r="K23" i="9"/>
  <c r="L23" i="9"/>
  <c r="I21" i="18"/>
  <c r="I20" i="18" s="1"/>
  <c r="I19" i="18" s="1"/>
  <c r="I9" i="18" s="1"/>
  <c r="I8" i="18" s="1"/>
  <c r="C21" i="13" s="1"/>
  <c r="E9" i="1"/>
  <c r="E18" i="13" s="1"/>
  <c r="E17" i="13" s="1"/>
  <c r="E16" i="13" s="1"/>
  <c r="E25" i="1"/>
  <c r="D9" i="1"/>
  <c r="D18" i="13" s="1"/>
  <c r="D17" i="13" s="1"/>
  <c r="D16" i="13" s="1"/>
  <c r="D25" i="1"/>
  <c r="C25" i="1"/>
  <c r="C9" i="1" s="1"/>
  <c r="L62" i="9"/>
  <c r="L61" i="9" s="1"/>
  <c r="K60" i="9"/>
  <c r="K62" i="9"/>
  <c r="K61" i="9" s="1"/>
  <c r="K102" i="9"/>
  <c r="K104" i="9"/>
  <c r="K103" i="9" s="1"/>
  <c r="L102" i="9"/>
  <c r="L104" i="9"/>
  <c r="L103" i="9" s="1"/>
  <c r="J102" i="9"/>
  <c r="J104" i="9"/>
  <c r="J103" i="9" s="1"/>
  <c r="L78" i="9"/>
  <c r="L80" i="9"/>
  <c r="L79" i="9" s="1"/>
  <c r="K66" i="9"/>
  <c r="K68" i="9"/>
  <c r="K67" i="9" s="1"/>
  <c r="J60" i="9"/>
  <c r="J62" i="9"/>
  <c r="J61" i="9" s="1"/>
  <c r="L9" i="9"/>
  <c r="L8" i="9" s="1"/>
  <c r="L32" i="9"/>
  <c r="L31" i="9" s="1"/>
  <c r="J9" i="9"/>
  <c r="J32" i="9"/>
  <c r="J31" i="9" s="1"/>
  <c r="K32" i="9"/>
  <c r="K31" i="9" s="1"/>
  <c r="J58" i="9"/>
  <c r="J8" i="18"/>
  <c r="D21" i="13" s="1"/>
  <c r="K8" i="18"/>
  <c r="E21" i="13" s="1"/>
  <c r="K9" i="9"/>
  <c r="K8" i="9" s="1"/>
  <c r="L9" i="6"/>
  <c r="L8" i="6" s="1"/>
  <c r="J9" i="6"/>
  <c r="J8" i="6" s="1"/>
  <c r="K9" i="6"/>
  <c r="K8" i="6" s="1"/>
  <c r="C18" i="13" l="1"/>
  <c r="C17" i="13" s="1"/>
  <c r="C16" i="13" s="1"/>
  <c r="D22" i="13"/>
  <c r="C22" i="13"/>
  <c r="D20" i="13"/>
  <c r="D19" i="13" s="1"/>
  <c r="D15" i="13" s="1"/>
  <c r="J8" i="9"/>
  <c r="E22" i="13"/>
  <c r="E20" i="13"/>
  <c r="E19" i="13" s="1"/>
  <c r="E15" i="13" s="1"/>
  <c r="C20" i="13"/>
  <c r="C19" i="13" l="1"/>
  <c r="C15" i="13" s="1"/>
  <c r="C7" i="13" s="1"/>
</calcChain>
</file>

<file path=xl/sharedStrings.xml><?xml version="1.0" encoding="utf-8"?>
<sst xmlns="http://schemas.openxmlformats.org/spreadsheetml/2006/main" count="2032" uniqueCount="314">
  <si>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</si>
  <si>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</si>
  <si>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</si>
  <si>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</si>
  <si>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</si>
  <si>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</si>
  <si>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</si>
  <si>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</si>
  <si>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</si>
  <si>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</si>
  <si>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</si>
  <si>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</si>
  <si>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</si>
  <si>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</si>
  <si>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</si>
  <si>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</si>
  <si>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</si>
  <si>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</si>
  <si>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</si>
  <si>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</si>
  <si>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</si>
  <si>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</si>
  <si>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</si>
  <si>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</si>
  <si>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</si>
  <si>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</si>
  <si>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</si>
  <si>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</si>
  <si>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</si>
  <si>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</si>
  <si>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</si>
  <si>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</si>
  <si>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</si>
  <si>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</si>
  <si>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</si>
  <si>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</si>
  <si>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</si>
  <si>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</si>
  <si>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</si>
  <si>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</si>
  <si>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</si>
  <si>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</si>
  <si>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</si>
  <si>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</si>
  <si>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</si>
  <si>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</si>
  <si>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</si>
  <si>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</si>
  <si>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</si>
  <si>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</si>
  <si>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</si>
  <si>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</si>
  <si>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</si>
  <si>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</si>
  <si>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</si>
  <si>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</si>
  <si>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</si>
  <si>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</si>
  <si>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</si>
  <si>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</si>
  <si>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</si>
  <si>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</si>
  <si>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</si>
  <si>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</si>
  <si>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</si>
  <si>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</si>
  <si>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</si>
  <si>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</si>
  <si>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</si>
  <si>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</si>
  <si>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</si>
  <si>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</si>
  <si>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</si>
  <si>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</si>
  <si>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</si>
  <si>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</si>
  <si>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</si>
  <si>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</si>
  <si>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</si>
  <si>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</si>
  <si>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</si>
  <si>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</si>
  <si>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</si>
  <si>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</si>
  <si>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</si>
  <si>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</si>
  <si>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</si>
  <si>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</si>
  <si>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</si>
  <si>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</si>
  <si>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</si>
  <si>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</si>
  <si>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</si>
  <si>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</si>
  <si>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</si>
  <si>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</si>
  <si>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</si>
  <si>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</si>
  <si>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</si>
  <si>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</si>
  <si>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</si>
  <si>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</si>
  <si>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</si>
  <si>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</si>
  <si>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</si>
  <si>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</si>
  <si>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</si>
  <si>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</si>
  <si>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</si>
  <si>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</si>
  <si>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</si>
  <si>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</si>
  <si>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</si>
  <si>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</si>
  <si>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</si>
  <si>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</si>
  <si>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</si>
  <si>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</si>
  <si>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</si>
  <si>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</si>
  <si>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</si>
  <si>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</si>
  <si>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</si>
  <si>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</si>
  <si>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</si>
  <si>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</si>
  <si>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</si>
  <si>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</si>
  <si>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</si>
  <si>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</si>
  <si>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</si>
  <si>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</si>
  <si>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</si>
  <si>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</si>
  <si>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</si>
  <si>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</si>
  <si>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</si>
  <si>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</si>
  <si>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</si>
  <si>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</si>
  <si>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</si>
  <si>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</si>
  <si>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</si>
  <si>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</si>
  <si>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</si>
  <si>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</si>
  <si>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</si>
  <si>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</si>
  <si>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</si>
  <si>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</si>
  <si>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</si>
  <si>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</si>
  <si>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</si>
  <si>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</si>
  <si>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</si>
  <si>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</si>
  <si>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</si>
  <si>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</si>
  <si>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</si>
  <si>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</si>
  <si>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</si>
  <si>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</si>
  <si>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</si>
  <si>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</si>
  <si>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</si>
  <si>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</si>
  <si>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</si>
  <si>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</si>
  <si>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</si>
  <si>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</si>
  <si>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</si>
  <si>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</si>
  <si>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</si>
  <si>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</si>
  <si>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</si>
  <si>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</si>
  <si>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</si>
  <si>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</si>
  <si>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</si>
  <si>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</si>
  <si>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</si>
  <si>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</si>
  <si>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</si>
  <si>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</si>
  <si>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</si>
  <si>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</si>
  <si>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8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</si>
  <si>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</si>
  <si>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</si>
  <si>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</si>
  <si>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</si>
  <si>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</si>
  <si>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</si>
  <si>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</si>
  <si>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</si>
  <si>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</si>
  <si>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</si>
  <si>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</si>
  <si>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</si>
  <si>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</si>
  <si>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</si>
  <si>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</si>
  <si>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</si>
  <si>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</si>
  <si>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</si>
  <si>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</si>
  <si>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</si>
  <si>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</si>
  <si>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</si>
  <si>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</si>
  <si>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</si>
  <si>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</si>
  <si>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</si>
  <si>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</si>
  <si>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</si>
  <si>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</si>
  <si>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</si>
  <si>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Всего</t>
  </si>
  <si>
    <t xml:space="preserve">         Приложение 9</t>
  </si>
  <si>
    <t>44501</t>
  </si>
  <si>
    <t>500</t>
  </si>
  <si>
    <t>Межбюджетные трансферты</t>
  </si>
  <si>
    <t>540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</si>
  <si>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</si>
  <si>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</si>
  <si>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</si>
  <si>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</si>
  <si>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</si>
  <si>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</si>
  <si>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</si>
  <si>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</si>
  <si>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</si>
  <si>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</si>
  <si>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</si>
  <si>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</si>
  <si>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</si>
  <si>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</si>
  <si>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</si>
  <si>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</si>
  <si>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</si>
  <si>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</si>
  <si>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</si>
  <si>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</si>
  <si>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</si>
  <si>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</si>
  <si>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</si>
  <si>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</si>
  <si>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</si>
  <si>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</si>
  <si>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</si>
  <si>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</si>
  <si>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</si>
  <si>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</si>
  <si>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</si>
  <si>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</si>
  <si>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</si>
  <si>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</si>
  <si>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</si>
  <si>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</si>
  <si>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</si>
  <si>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</si>
  <si>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</si>
  <si>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</si>
  <si>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</si>
  <si>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</si>
  <si>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</si>
  <si>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</si>
  <si>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</si>
  <si>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</si>
  <si>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</si>
  <si>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</si>
  <si>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</si>
  <si>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</si>
  <si>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</si>
  <si>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</si>
  <si>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</si>
  <si>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</si>
  <si>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</si>
  <si>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 xml:space="preserve">РАСПРЕДЕЛЕНИЕ 
ИНЫХ МЕЖБЮДЖЕТНЫХ ТРАНСФЕРТОВ НА 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НА 2020 ГОД И НА ПЛАНОВЫЙ ПРЕИОД 2021 И 2022 ГОДОВ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</si>
  <si>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</si>
  <si>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</si>
  <si>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</si>
  <si>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</si>
  <si>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</si>
  <si>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</si>
  <si>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</si>
  <si>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</si>
  <si>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</si>
  <si>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</si>
  <si>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</si>
  <si>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</si>
  <si>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Приложение 10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</si>
  <si>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</si>
  <si>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</si>
  <si>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</si>
  <si>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</si>
  <si>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</si>
  <si>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</si>
  <si>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</si>
  <si>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Кадошкинского муниципального района</t>
  </si>
  <si>
    <t>Осуществление полномочий по составлению и рассмотрению проекта бюджета поселения, утверждениюи исполнению бюджета поселения, осуществлюнию контроля заего исполнением, составлению и утверждению отчета об исполнении бюджета поселения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</si>
  <si>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</si>
  <si>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</si>
  <si>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</si>
  <si>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</si>
  <si>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</si>
  <si>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</si>
  <si>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</si>
  <si>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</si>
  <si>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</si>
  <si>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</si>
  <si>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</si>
  <si>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Субсидии, выплачиваемые в зависимости от выполнения социально-экономических показателей</t>
  </si>
  <si>
    <t>44203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</si>
</sst>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_-* #,##0.00_р_._-;\-* #,##0.00_р_._-;_-* \-??_р_._-;_-@_-"/>
    <numFmt numFmtId="166" formatCode="0.0"/>
    <numFmt numFmtId="167" formatCode="_(* #,##0.00_);_(* \(#,##0.00\);_(* &quot;-&quot;??_);_(@_)"/>
    <numFmt numFmtId="168" formatCode="_-* #,##0.0_р_._-;\-* #,##0.0_р_._-;_-* &quot;-&quot;??_р_._-;_-@_-"/>
    <numFmt numFmtId="169" formatCode="_-* #,##0.0_р_._-;\-* #,##0.0_р_._-;_-* &quot;-&quot;?_р_._-;_-@_-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8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ill="0" applyBorder="0" applyAlignment="0" applyProtection="0"/>
    <xf numFmtId="0" fontId="10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</cellStyleXfs>
  <cellXfs count="33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6" applyFont="1" applyBorder="1"/>
    <xf numFmtId="4" fontId="3" fillId="0" borderId="0" xfId="6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7" applyFont="1" applyBorder="1"/>
    <xf numFmtId="0" fontId="4" fillId="0" borderId="0" xfId="0" applyFont="1" applyAlignment="1">
      <alignment horizontal="right"/>
    </xf>
    <xf numFmtId="0" fontId="13" fillId="0" borderId="0" xfId="7" applyFont="1" applyBorder="1" applyAlignment="1">
      <alignment horizontal="left"/>
    </xf>
    <xf numFmtId="0" fontId="5" fillId="0" borderId="0" xfId="7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7" applyFont="1" applyBorder="1" applyAlignment="1">
      <alignment horizontal="center" vertical="center"/>
    </xf>
    <xf numFmtId="49" fontId="3" fillId="0" borderId="11" xfId="7" applyNumberFormat="1" applyFont="1" applyBorder="1" applyAlignment="1">
      <alignment horizontal="center" vertical="center"/>
    </xf>
    <xf numFmtId="49" fontId="3" fillId="0" borderId="4" xfId="7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4" fontId="3" fillId="2" borderId="7" xfId="0" applyNumberFormat="1" applyFont="1" applyFill="1" applyBorder="1"/>
    <xf numFmtId="166" fontId="4" fillId="0" borderId="1" xfId="7" applyNumberFormat="1" applyFont="1" applyBorder="1" applyAlignment="1">
      <alignment horizontal="center"/>
    </xf>
    <xf numFmtId="0" fontId="4" fillId="0" borderId="0" xfId="7" applyFont="1" applyBorder="1"/>
    <xf numFmtId="166" fontId="3" fillId="0" borderId="1" xfId="7" applyNumberFormat="1" applyFont="1" applyBorder="1" applyAlignment="1">
      <alignment horizontal="center"/>
    </xf>
    <xf numFmtId="49" fontId="3" fillId="0" borderId="1" xfId="7" applyNumberFormat="1" applyFont="1" applyBorder="1" applyAlignment="1">
      <alignment horizontal="center" vertical="center"/>
    </xf>
    <xf numFmtId="166" fontId="3" fillId="0" borderId="0" xfId="7" applyNumberFormat="1" applyFont="1" applyBorder="1"/>
    <xf numFmtId="49" fontId="4" fillId="0" borderId="1" xfId="7" applyNumberFormat="1" applyFont="1" applyFill="1" applyBorder="1" applyAlignment="1">
      <alignment horizontal="left" vertical="top" wrapText="1"/>
    </xf>
    <xf numFmtId="0" fontId="3" fillId="0" borderId="0" xfId="7" applyFont="1" applyBorder="1" applyAlignment="1">
      <alignment horizontal="left" vertical="top" wrapText="1"/>
    </xf>
    <xf numFmtId="49" fontId="3" fillId="0" borderId="1" xfId="7" applyNumberFormat="1" applyFont="1" applyBorder="1" applyAlignment="1">
      <alignment horizontal="center" vertical="center" wrapText="1"/>
    </xf>
    <xf numFmtId="1" fontId="3" fillId="0" borderId="1" xfId="7" applyNumberFormat="1" applyFont="1" applyBorder="1" applyAlignment="1">
      <alignment horizontal="center" vertical="center"/>
    </xf>
    <xf numFmtId="0" fontId="3" fillId="0" borderId="1" xfId="7" applyFont="1" applyBorder="1" applyAlignment="1">
      <alignment horizontal="center"/>
    </xf>
    <xf numFmtId="164" fontId="4" fillId="0" borderId="1" xfId="6" applyNumberFormat="1" applyFont="1" applyBorder="1" applyAlignment="1">
      <alignment horizontal="right"/>
    </xf>
    <xf numFmtId="0" fontId="3" fillId="0" borderId="1" xfId="6" applyFont="1" applyBorder="1"/>
    <xf numFmtId="164" fontId="3" fillId="3" borderId="1" xfId="6" applyNumberFormat="1" applyFont="1" applyFill="1" applyBorder="1" applyAlignment="1">
      <alignment horizontal="right"/>
    </xf>
    <xf numFmtId="164" fontId="3" fillId="0" borderId="1" xfId="6" applyNumberFormat="1" applyFont="1" applyBorder="1" applyAlignment="1">
      <alignment horizontal="right"/>
    </xf>
    <xf numFmtId="166" fontId="4" fillId="0" borderId="1" xfId="7" applyNumberFormat="1" applyFont="1" applyBorder="1" applyAlignment="1">
      <alignment horizontal="right"/>
    </xf>
    <xf numFmtId="166" fontId="3" fillId="0" borderId="1" xfId="6" applyNumberFormat="1" applyFont="1" applyBorder="1"/>
    <xf numFmtId="3" fontId="3" fillId="0" borderId="1" xfId="6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6" applyFont="1" applyBorder="1" applyAlignment="1">
      <alignment horizontal="center"/>
    </xf>
    <xf numFmtId="0" fontId="3" fillId="2" borderId="0" xfId="7" applyFont="1" applyFill="1" applyBorder="1" applyAlignment="1"/>
    <xf numFmtId="0" fontId="3" fillId="2" borderId="0" xfId="7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7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166" fontId="4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6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/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4" applyFont="1" applyFill="1" applyBorder="1" applyAlignment="1">
      <alignment shrinkToFit="1"/>
    </xf>
    <xf numFmtId="0" fontId="8" fillId="2" borderId="1" xfId="4" applyFont="1" applyFill="1" applyBorder="1" applyAlignment="1">
      <alignment horizontal="center"/>
    </xf>
    <xf numFmtId="0" fontId="8" fillId="2" borderId="1" xfId="4" applyFont="1" applyFill="1" applyBorder="1"/>
    <xf numFmtId="168" fontId="9" fillId="2" borderId="1" xfId="5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4" applyFont="1" applyFill="1" applyBorder="1" applyAlignment="1">
      <alignment horizontal="center" wrapText="1"/>
    </xf>
    <xf numFmtId="0" fontId="9" fillId="2" borderId="1" xfId="4" applyFont="1" applyFill="1" applyBorder="1" applyAlignment="1">
      <alignment horizontal="left" wrapText="1"/>
    </xf>
    <xf numFmtId="168" fontId="8" fillId="2" borderId="1" xfId="5" applyNumberFormat="1" applyFont="1" applyFill="1" applyBorder="1" applyAlignment="1"/>
    <xf numFmtId="49" fontId="8" fillId="2" borderId="1" xfId="4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4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center"/>
    </xf>
    <xf numFmtId="0" fontId="4" fillId="2" borderId="0" xfId="2" applyNumberFormat="1" applyFont="1" applyFill="1" applyBorder="1" applyAlignment="1" applyProtection="1">
      <alignment horizontal="center" vertical="center" wrapText="1"/>
    </xf>
    <xf numFmtId="169" fontId="4" fillId="2" borderId="1" xfId="0" applyNumberFormat="1" applyFont="1" applyFill="1" applyBorder="1" applyAlignment="1">
      <alignment horizontal="right"/>
    </xf>
    <xf numFmtId="169" fontId="4" fillId="2" borderId="0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/>
    </xf>
    <xf numFmtId="168" fontId="3" fillId="2" borderId="1" xfId="3" applyNumberFormat="1" applyFont="1" applyFill="1" applyBorder="1" applyAlignment="1">
      <alignment horizontal="right" vertical="center" wrapText="1"/>
    </xf>
    <xf numFmtId="168" fontId="3" fillId="2" borderId="0" xfId="3" applyNumberFormat="1" applyFont="1" applyFill="1" applyBorder="1" applyAlignment="1">
      <alignment horizontal="center" vertical="center" wrapText="1"/>
    </xf>
    <xf numFmtId="168" fontId="4" fillId="2" borderId="0" xfId="0" applyNumberFormat="1" applyFont="1" applyFill="1" applyBorder="1"/>
    <xf numFmtId="0" fontId="13" fillId="2" borderId="0" xfId="7" applyFont="1" applyFill="1" applyBorder="1" applyAlignment="1">
      <alignment horizontal="left"/>
    </xf>
    <xf numFmtId="0" fontId="5" fillId="2" borderId="0" xfId="7" applyFont="1" applyFill="1" applyBorder="1" applyAlignment="1">
      <alignment horizontal="left" vertical="top" wrapText="1"/>
    </xf>
    <xf numFmtId="0" fontId="5" fillId="2" borderId="0" xfId="7" applyFont="1" applyFill="1" applyBorder="1" applyAlignment="1"/>
    <xf numFmtId="0" fontId="3" fillId="2" borderId="0" xfId="7" applyFont="1" applyFill="1" applyBorder="1" applyAlignment="1">
      <alignment horizontal="left" vertical="top" wrapText="1"/>
    </xf>
    <xf numFmtId="0" fontId="3" fillId="2" borderId="19" xfId="7" applyFont="1" applyFill="1" applyBorder="1" applyAlignment="1"/>
    <xf numFmtId="0" fontId="3" fillId="2" borderId="0" xfId="7" applyFont="1" applyFill="1" applyBorder="1" applyAlignment="1">
      <alignment horizontal="right"/>
    </xf>
    <xf numFmtId="0" fontId="3" fillId="2" borderId="1" xfId="7" applyFont="1" applyFill="1" applyBorder="1" applyAlignment="1">
      <alignment horizontal="center" vertical="top" wrapText="1"/>
    </xf>
    <xf numFmtId="0" fontId="3" fillId="0" borderId="1" xfId="7" applyFont="1" applyBorder="1" applyAlignment="1">
      <alignment horizontal="center" vertical="justify"/>
    </xf>
    <xf numFmtId="49" fontId="4" fillId="0" borderId="1" xfId="7" applyNumberFormat="1" applyFont="1" applyBorder="1" applyAlignment="1">
      <alignment horizontal="left" vertical="top" wrapText="1"/>
    </xf>
    <xf numFmtId="0" fontId="3" fillId="0" borderId="1" xfId="7" applyFont="1" applyBorder="1" applyAlignment="1">
      <alignment horizontal="left" vertical="top" wrapText="1"/>
    </xf>
    <xf numFmtId="49" fontId="3" fillId="0" borderId="1" xfId="7" applyNumberFormat="1" applyFont="1" applyFill="1" applyBorder="1" applyAlignment="1">
      <alignment horizontal="left" vertical="top" wrapText="1"/>
    </xf>
    <xf numFmtId="2" fontId="3" fillId="0" borderId="1" xfId="7" applyNumberFormat="1" applyFont="1" applyBorder="1" applyAlignment="1">
      <alignment horizontal="center"/>
    </xf>
    <xf numFmtId="49" fontId="4" fillId="0" borderId="1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left" vertical="top" wrapText="1"/>
    </xf>
    <xf numFmtId="49" fontId="3" fillId="0" borderId="1" xfId="7" applyNumberFormat="1" applyFont="1" applyBorder="1" applyAlignment="1">
      <alignment horizontal="left" vertical="top" wrapText="1"/>
    </xf>
    <xf numFmtId="49" fontId="4" fillId="0" borderId="1" xfId="7" applyNumberFormat="1" applyFont="1" applyBorder="1" applyAlignment="1">
      <alignment horizontal="center" vertical="justify"/>
    </xf>
    <xf numFmtId="164" fontId="3" fillId="0" borderId="1" xfId="7" applyNumberFormat="1" applyFont="1" applyBorder="1" applyAlignment="1">
      <alignment horizontal="center"/>
    </xf>
    <xf numFmtId="0" fontId="3" fillId="2" borderId="0" xfId="6" applyFont="1" applyFill="1" applyBorder="1"/>
    <xf numFmtId="0" fontId="5" fillId="2" borderId="0" xfId="6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/>
    </xf>
    <xf numFmtId="0" fontId="3" fillId="2" borderId="0" xfId="6" applyFont="1" applyFill="1" applyBorder="1" applyAlignment="1">
      <alignment horizontal="center"/>
    </xf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/>
    </xf>
    <xf numFmtId="0" fontId="3" fillId="0" borderId="1" xfId="6" applyFont="1" applyBorder="1" applyAlignment="1">
      <alignment horizontal="center" vertical="top"/>
    </xf>
    <xf numFmtId="0" fontId="4" fillId="0" borderId="1" xfId="6" applyFont="1" applyBorder="1" applyAlignment="1">
      <alignment horizontal="center" vertical="top"/>
    </xf>
    <xf numFmtId="0" fontId="4" fillId="0" borderId="1" xfId="6" applyFont="1" applyBorder="1" applyAlignment="1">
      <alignment wrapText="1"/>
    </xf>
    <xf numFmtId="0" fontId="3" fillId="0" borderId="1" xfId="6" applyFont="1" applyBorder="1" applyAlignment="1">
      <alignment vertical="top" wrapText="1"/>
    </xf>
    <xf numFmtId="0" fontId="3" fillId="0" borderId="1" xfId="6" applyFont="1" applyBorder="1" applyAlignment="1">
      <alignment wrapText="1"/>
    </xf>
    <xf numFmtId="0" fontId="4" fillId="0" borderId="1" xfId="6" applyFont="1" applyBorder="1" applyAlignment="1">
      <alignment horizontal="center" vertical="top" wrapText="1"/>
    </xf>
    <xf numFmtId="0" fontId="4" fillId="0" borderId="1" xfId="6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7" applyFont="1" applyFill="1" applyBorder="1" applyAlignment="1">
      <alignment horizontal="center" vertical="center" wrapText="1"/>
    </xf>
    <xf numFmtId="0" fontId="4" fillId="2" borderId="0" xfId="6" applyFont="1" applyFill="1" applyBorder="1" applyAlignment="1">
      <alignment horizontal="right"/>
    </xf>
    <xf numFmtId="0" fontId="3" fillId="2" borderId="0" xfId="6" applyFont="1" applyFill="1" applyBorder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3" fillId="2" borderId="7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/>
    </xf>
  </cellXfs>
  <cellStyles count="8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7"/>
    <cellStyle name="Обычный_З_16_Приложение 17 - Программа гос заимствований" xfId="6"/>
    <cellStyle name="Обычный_Форма для внесения изменений апрель" xfId="4"/>
    <cellStyle name="Финансовый" xfId="3" builtinId="3"/>
    <cellStyle name="Финансовый_Форма для внесения изменений апрель" xfId="5"/>
  </cellStyles>
  <dxfs count="8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40;&#1076;&#1084;&#1080;&#1085;&#1080;&#1089;&#1090;&#1088;&#1072;&#1090;&#1086;&#1088;/&#1056;&#1072;&#1073;&#1086;&#1095;&#1080;&#1081;%20&#1089;&#1090;&#1086;&#1083;/&#1055;&#1059;&#1041;&#1051;%20&#1057;&#1051;&#1059;&#1064;%202013/&#1055;&#1056;&#1048;&#1051;&#1054;&#1046;&#1045;&#1053;&#1048;&#1071;%20&#1050;%20&#1041;&#1070;&#1044;&#1046;&#1045;&#1058;&#1059;%202013-2015%20&#1075;&#107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тация 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topLeftCell="A25" zoomScaleNormal="100" zoomScaleSheetLayoutView="100" workbookViewId="0">
      <selection activeCell="B11" sqref="B11"/>
    </sheetView>
  </sheetViews>
  <sheetFormatPr defaultColWidth="9.28515625" defaultRowHeight="15.75" x14ac:dyDescent="0.2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 x14ac:dyDescent="0.25">
      <c r="A1" s="3"/>
      <c r="B1" s="3"/>
      <c r="C1" s="22" t="s">
        <v>229</v>
      </c>
    </row>
    <row r="2" spans="1:5" x14ac:dyDescent="0.25">
      <c r="A2" s="3"/>
      <c r="B2" s="3"/>
      <c r="C2" s="22"/>
    </row>
    <row r="3" spans="1:5" ht="57" customHeight="1" x14ac:dyDescent="0.25">
      <c r="A3" s="269" t="s">
        <v>266</v>
      </c>
      <c r="B3" s="269"/>
      <c r="C3" s="269"/>
    </row>
    <row r="4" spans="1:5" ht="20.45" customHeight="1" thickBot="1" x14ac:dyDescent="0.3">
      <c r="A4" s="3"/>
      <c r="B4" s="3"/>
      <c r="C4" s="22"/>
    </row>
    <row r="5" spans="1:5" ht="16.5" thickBot="1" x14ac:dyDescent="0.3">
      <c r="A5" s="270" t="s">
        <v>13</v>
      </c>
      <c r="B5" s="270"/>
      <c r="C5" s="271" t="s">
        <v>267</v>
      </c>
      <c r="E5" s="9"/>
    </row>
    <row r="6" spans="1:5" ht="47.25" x14ac:dyDescent="0.25">
      <c r="A6" s="23" t="s">
        <v>14</v>
      </c>
      <c r="B6" s="24" t="s">
        <v>268</v>
      </c>
      <c r="C6" s="271"/>
      <c r="E6" s="2"/>
    </row>
    <row r="7" spans="1:5" ht="19.149999999999999" customHeight="1" x14ac:dyDescent="0.25">
      <c r="A7" s="18">
        <v>1</v>
      </c>
      <c r="B7" s="19">
        <v>2</v>
      </c>
      <c r="C7" s="20">
        <v>3</v>
      </c>
    </row>
    <row r="8" spans="1:5" ht="15" customHeight="1" x14ac:dyDescent="0.25">
      <c r="A8" s="25"/>
      <c r="B8" s="26"/>
      <c r="C8" s="27"/>
    </row>
    <row r="9" spans="1:5" ht="42" customHeight="1" x14ac:dyDescent="0.25">
      <c r="A9" s="28">
        <v>918</v>
      </c>
      <c r="B9" s="272" t="s">
        <v>124</v>
      </c>
      <c r="C9" s="272"/>
    </row>
    <row r="10" spans="1:5" s="32" customFormat="1" ht="12.75" customHeight="1" x14ac:dyDescent="0.25">
      <c r="A10" s="29"/>
      <c r="B10" s="30"/>
      <c r="C10" s="31"/>
    </row>
    <row r="11" spans="1:5" s="32" customFormat="1" ht="75.599999999999994" customHeight="1" x14ac:dyDescent="0.25">
      <c r="A11" s="33">
        <v>918</v>
      </c>
      <c r="B11" s="24" t="s">
        <v>32</v>
      </c>
      <c r="C11" s="34" t="s">
        <v>33</v>
      </c>
    </row>
    <row r="12" spans="1:5" s="32" customFormat="1" ht="63" x14ac:dyDescent="0.25">
      <c r="A12" s="33">
        <v>918</v>
      </c>
      <c r="B12" s="24" t="s">
        <v>62</v>
      </c>
      <c r="C12" s="34" t="s">
        <v>230</v>
      </c>
    </row>
    <row r="13" spans="1:5" s="32" customFormat="1" ht="41.45" customHeight="1" x14ac:dyDescent="0.25">
      <c r="A13" s="33">
        <v>918</v>
      </c>
      <c r="B13" s="24" t="s">
        <v>34</v>
      </c>
      <c r="C13" s="34" t="s">
        <v>231</v>
      </c>
    </row>
    <row r="14" spans="1:5" s="32" customFormat="1" ht="73.900000000000006" customHeight="1" x14ac:dyDescent="0.25">
      <c r="A14" s="33">
        <v>918</v>
      </c>
      <c r="B14" s="24" t="s">
        <v>15</v>
      </c>
      <c r="C14" s="34" t="s">
        <v>232</v>
      </c>
    </row>
    <row r="15" spans="1:5" s="32" customFormat="1" ht="91.9" customHeight="1" x14ac:dyDescent="0.25">
      <c r="A15" s="33">
        <v>918</v>
      </c>
      <c r="B15" s="24" t="s">
        <v>35</v>
      </c>
      <c r="C15" s="34" t="s">
        <v>47</v>
      </c>
    </row>
    <row r="16" spans="1:5" s="32" customFormat="1" ht="48.6" customHeight="1" x14ac:dyDescent="0.25">
      <c r="A16" s="33">
        <v>918</v>
      </c>
      <c r="B16" s="24" t="s">
        <v>40</v>
      </c>
      <c r="C16" s="34" t="s">
        <v>233</v>
      </c>
    </row>
    <row r="17" spans="1:3" s="32" customFormat="1" ht="27.6" customHeight="1" x14ac:dyDescent="0.25">
      <c r="A17" s="33">
        <v>918</v>
      </c>
      <c r="B17" s="24" t="s">
        <v>41</v>
      </c>
      <c r="C17" s="34" t="s">
        <v>48</v>
      </c>
    </row>
    <row r="18" spans="1:3" s="32" customFormat="1" ht="93" customHeight="1" x14ac:dyDescent="0.25">
      <c r="A18" s="33">
        <v>918</v>
      </c>
      <c r="B18" s="24" t="s">
        <v>42</v>
      </c>
      <c r="C18" s="34" t="s">
        <v>49</v>
      </c>
    </row>
    <row r="19" spans="1:3" s="32" customFormat="1" ht="94.5" customHeight="1" x14ac:dyDescent="0.25">
      <c r="A19" s="33">
        <v>918</v>
      </c>
      <c r="B19" s="24" t="s">
        <v>43</v>
      </c>
      <c r="C19" s="34" t="s">
        <v>234</v>
      </c>
    </row>
    <row r="20" spans="1:3" s="32" customFormat="1" ht="90.6" customHeight="1" x14ac:dyDescent="0.25">
      <c r="A20" s="33">
        <v>918</v>
      </c>
      <c r="B20" s="24" t="s">
        <v>44</v>
      </c>
      <c r="C20" s="34" t="s">
        <v>50</v>
      </c>
    </row>
    <row r="21" spans="1:3" s="32" customFormat="1" ht="36.6" customHeight="1" x14ac:dyDescent="0.25">
      <c r="A21" s="33">
        <v>918</v>
      </c>
      <c r="B21" s="24" t="s">
        <v>45</v>
      </c>
      <c r="C21" s="34" t="s">
        <v>51</v>
      </c>
    </row>
    <row r="22" spans="1:3" s="32" customFormat="1" ht="61.15" customHeight="1" x14ac:dyDescent="0.25">
      <c r="A22" s="33">
        <v>918</v>
      </c>
      <c r="B22" s="24" t="s">
        <v>61</v>
      </c>
      <c r="C22" s="35" t="s">
        <v>145</v>
      </c>
    </row>
    <row r="23" spans="1:3" s="32" customFormat="1" ht="22.9" customHeight="1" x14ac:dyDescent="0.25">
      <c r="A23" s="33">
        <v>918</v>
      </c>
      <c r="B23" s="24" t="s">
        <v>16</v>
      </c>
      <c r="C23" s="34" t="s">
        <v>235</v>
      </c>
    </row>
    <row r="24" spans="1:3" s="32" customFormat="1" ht="27.6" customHeight="1" x14ac:dyDescent="0.25">
      <c r="A24" s="33">
        <v>918</v>
      </c>
      <c r="B24" s="24" t="s">
        <v>17</v>
      </c>
      <c r="C24" s="34" t="s">
        <v>52</v>
      </c>
    </row>
    <row r="25" spans="1:3" s="32" customFormat="1" ht="58.9" customHeight="1" x14ac:dyDescent="0.25">
      <c r="A25" s="33">
        <v>918</v>
      </c>
      <c r="B25" s="36" t="s">
        <v>236</v>
      </c>
      <c r="C25" s="34" t="s">
        <v>53</v>
      </c>
    </row>
    <row r="26" spans="1:3" s="32" customFormat="1" ht="56.45" customHeight="1" x14ac:dyDescent="0.25">
      <c r="A26" s="33">
        <v>918</v>
      </c>
      <c r="B26" s="36" t="s">
        <v>237</v>
      </c>
      <c r="C26" s="34" t="s">
        <v>238</v>
      </c>
    </row>
    <row r="27" spans="1:3" s="32" customFormat="1" ht="35.450000000000003" customHeight="1" x14ac:dyDescent="0.25">
      <c r="A27" s="33">
        <v>918</v>
      </c>
      <c r="B27" s="36" t="s">
        <v>239</v>
      </c>
      <c r="C27" s="34" t="s">
        <v>240</v>
      </c>
    </row>
    <row r="28" spans="1:3" s="32" customFormat="1" ht="21.6" customHeight="1" x14ac:dyDescent="0.25">
      <c r="A28" s="33">
        <v>918</v>
      </c>
      <c r="B28" s="36" t="s">
        <v>241</v>
      </c>
      <c r="C28" s="34" t="s">
        <v>54</v>
      </c>
    </row>
    <row r="29" spans="1:3" s="32" customFormat="1" ht="25.9" customHeight="1" x14ac:dyDescent="0.25">
      <c r="A29" s="33">
        <v>918</v>
      </c>
      <c r="B29" s="36" t="s">
        <v>242</v>
      </c>
      <c r="C29" s="34" t="s">
        <v>55</v>
      </c>
    </row>
    <row r="30" spans="1:3" s="37" customFormat="1" ht="37.15" customHeight="1" x14ac:dyDescent="0.25">
      <c r="A30" s="33">
        <v>918</v>
      </c>
      <c r="B30" s="36" t="s">
        <v>243</v>
      </c>
      <c r="C30" s="34" t="s">
        <v>244</v>
      </c>
    </row>
    <row r="31" spans="1:3" s="32" customFormat="1" ht="40.15" customHeight="1" x14ac:dyDescent="0.25">
      <c r="A31" s="33">
        <v>918</v>
      </c>
      <c r="B31" s="36" t="s">
        <v>245</v>
      </c>
      <c r="C31" s="34" t="s">
        <v>56</v>
      </c>
    </row>
    <row r="32" spans="1:3" s="32" customFormat="1" ht="29.45" customHeight="1" x14ac:dyDescent="0.25">
      <c r="A32" s="33">
        <v>918</v>
      </c>
      <c r="B32" s="36" t="s">
        <v>246</v>
      </c>
      <c r="C32" s="34" t="s">
        <v>57</v>
      </c>
    </row>
    <row r="33" spans="1:3" s="32" customFormat="1" ht="37.35" customHeight="1" x14ac:dyDescent="0.25">
      <c r="A33" s="33">
        <v>918</v>
      </c>
      <c r="B33" s="36" t="s">
        <v>247</v>
      </c>
      <c r="C33" s="34" t="s">
        <v>153</v>
      </c>
    </row>
    <row r="34" spans="1:3" ht="58.15" customHeight="1" x14ac:dyDescent="0.25">
      <c r="A34" s="33">
        <v>918</v>
      </c>
      <c r="B34" s="36" t="s">
        <v>248</v>
      </c>
      <c r="C34" s="34" t="s">
        <v>249</v>
      </c>
    </row>
    <row r="35" spans="1:3" ht="38.450000000000003" customHeight="1" x14ac:dyDescent="0.25">
      <c r="A35" s="33">
        <v>918</v>
      </c>
      <c r="B35" s="36" t="s">
        <v>250</v>
      </c>
      <c r="C35" s="34" t="s">
        <v>58</v>
      </c>
    </row>
    <row r="36" spans="1:3" ht="23.25" customHeight="1" x14ac:dyDescent="0.25">
      <c r="A36" s="38">
        <v>918</v>
      </c>
      <c r="B36" s="36" t="s">
        <v>251</v>
      </c>
      <c r="C36" s="39" t="s">
        <v>59</v>
      </c>
    </row>
    <row r="37" spans="1:3" ht="79.5" thickBot="1" x14ac:dyDescent="0.3">
      <c r="A37" s="40">
        <v>918</v>
      </c>
      <c r="B37" s="41" t="s">
        <v>252</v>
      </c>
      <c r="C37" s="42" t="s">
        <v>253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 x14ac:dyDescent="0.2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x14ac:dyDescent="0.25">
      <c r="B1" s="44"/>
      <c r="C1" s="22" t="s">
        <v>226</v>
      </c>
    </row>
    <row r="2" spans="1:5" x14ac:dyDescent="0.25">
      <c r="A2" s="45"/>
      <c r="B2" s="46"/>
    </row>
    <row r="3" spans="1:5" ht="26.45" customHeight="1" x14ac:dyDescent="0.25">
      <c r="A3" s="273" t="s">
        <v>265</v>
      </c>
      <c r="B3" s="273"/>
      <c r="C3" s="273"/>
      <c r="D3" s="47"/>
      <c r="E3" s="47"/>
    </row>
    <row r="4" spans="1:5" ht="36.75" customHeight="1" x14ac:dyDescent="0.25">
      <c r="A4" s="273"/>
      <c r="B4" s="273"/>
      <c r="C4" s="273"/>
      <c r="D4" s="47"/>
      <c r="E4" s="47"/>
    </row>
    <row r="5" spans="1:5" x14ac:dyDescent="0.25">
      <c r="A5" s="99"/>
      <c r="B5" s="99"/>
      <c r="C5" s="100"/>
    </row>
    <row r="6" spans="1:5" s="49" customFormat="1" x14ac:dyDescent="0.25">
      <c r="A6" s="274" t="s">
        <v>13</v>
      </c>
      <c r="B6" s="274"/>
      <c r="C6" s="275" t="s">
        <v>270</v>
      </c>
      <c r="D6" s="48"/>
    </row>
    <row r="7" spans="1:5" s="49" customFormat="1" ht="44.25" customHeight="1" x14ac:dyDescent="0.25">
      <c r="A7" s="101" t="s">
        <v>269</v>
      </c>
      <c r="B7" s="102" t="s">
        <v>264</v>
      </c>
      <c r="C7" s="276"/>
      <c r="D7" s="50"/>
    </row>
    <row r="8" spans="1:5" s="49" customFormat="1" x14ac:dyDescent="0.25">
      <c r="A8" s="103">
        <v>1</v>
      </c>
      <c r="B8" s="103">
        <v>2</v>
      </c>
      <c r="C8" s="103">
        <v>3</v>
      </c>
      <c r="D8" s="50"/>
    </row>
    <row r="9" spans="1:5" s="49" customFormat="1" x14ac:dyDescent="0.25">
      <c r="A9" s="104">
        <v>918</v>
      </c>
      <c r="B9" s="105"/>
      <c r="C9" s="106" t="s">
        <v>263</v>
      </c>
      <c r="D9" s="51"/>
    </row>
    <row r="10" spans="1:5" ht="31.5" x14ac:dyDescent="0.25">
      <c r="A10" s="107">
        <v>918</v>
      </c>
      <c r="B10" s="108" t="s">
        <v>227</v>
      </c>
      <c r="C10" s="109" t="s">
        <v>60</v>
      </c>
    </row>
    <row r="11" spans="1:5" ht="31.5" x14ac:dyDescent="0.25">
      <c r="A11" s="52">
        <v>918</v>
      </c>
      <c r="B11" s="53" t="s">
        <v>228</v>
      </c>
      <c r="C11" s="54" t="s">
        <v>225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topLeftCell="A4" zoomScaleNormal="75" zoomScaleSheetLayoutView="100" workbookViewId="0">
      <selection activeCell="E14" sqref="E14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 x14ac:dyDescent="0.25">
      <c r="A1" s="21"/>
      <c r="B1" s="21"/>
      <c r="C1" s="22"/>
      <c r="D1" s="283" t="s">
        <v>46</v>
      </c>
      <c r="E1" s="283"/>
    </row>
    <row r="2" spans="1:5" x14ac:dyDescent="0.25">
      <c r="A2" s="21"/>
      <c r="B2" s="21"/>
      <c r="C2" s="22"/>
    </row>
    <row r="3" spans="1:5" ht="66" customHeight="1" x14ac:dyDescent="0.25">
      <c r="A3" s="282" t="s">
        <v>271</v>
      </c>
      <c r="B3" s="282"/>
      <c r="C3" s="282"/>
      <c r="D3" s="282"/>
      <c r="E3" s="282"/>
    </row>
    <row r="4" spans="1:5" x14ac:dyDescent="0.25">
      <c r="A4" s="110"/>
      <c r="B4" s="110"/>
      <c r="C4" s="110"/>
      <c r="D4" s="111"/>
      <c r="E4" s="111"/>
    </row>
    <row r="5" spans="1:5" x14ac:dyDescent="0.25">
      <c r="A5" s="75"/>
      <c r="B5" s="75"/>
      <c r="C5" s="284" t="s">
        <v>0</v>
      </c>
      <c r="D5" s="284"/>
      <c r="E5" s="284"/>
    </row>
    <row r="6" spans="1:5" ht="32.25" customHeight="1" x14ac:dyDescent="0.25">
      <c r="A6" s="278" t="s">
        <v>1</v>
      </c>
      <c r="B6" s="280" t="s">
        <v>2</v>
      </c>
      <c r="C6" s="277" t="s">
        <v>3</v>
      </c>
      <c r="D6" s="277"/>
      <c r="E6" s="277"/>
    </row>
    <row r="7" spans="1:5" x14ac:dyDescent="0.25">
      <c r="A7" s="279"/>
      <c r="B7" s="281"/>
      <c r="C7" s="112" t="s">
        <v>260</v>
      </c>
      <c r="D7" s="112" t="s">
        <v>261</v>
      </c>
      <c r="E7" s="112" t="s">
        <v>262</v>
      </c>
    </row>
    <row r="8" spans="1:5" x14ac:dyDescent="0.25">
      <c r="A8" s="57">
        <v>1</v>
      </c>
      <c r="B8" s="57">
        <v>2</v>
      </c>
      <c r="C8" s="58">
        <v>3</v>
      </c>
      <c r="D8" s="58">
        <v>4</v>
      </c>
      <c r="E8" s="113">
        <v>5</v>
      </c>
    </row>
    <row r="9" spans="1:5" x14ac:dyDescent="0.25">
      <c r="A9" s="59"/>
      <c r="B9" s="60" t="s">
        <v>4</v>
      </c>
      <c r="C9" s="61">
        <f>SUM(C10+C25)</f>
        <v>2271.1</v>
      </c>
      <c r="D9" s="61">
        <f>SUM(D10+D25)</f>
        <v>971.19999999999993</v>
      </c>
      <c r="E9" s="16">
        <f>SUM(E10+E25)</f>
        <v>1000.5</v>
      </c>
    </row>
    <row r="10" spans="1:5" x14ac:dyDescent="0.25">
      <c r="A10" s="62" t="s">
        <v>119</v>
      </c>
      <c r="B10" s="60" t="s">
        <v>130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 x14ac:dyDescent="0.2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 x14ac:dyDescent="0.2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 x14ac:dyDescent="0.25">
      <c r="A13" s="64" t="s">
        <v>131</v>
      </c>
      <c r="B13" s="10" t="s">
        <v>132</v>
      </c>
      <c r="C13" s="15">
        <v>33.5</v>
      </c>
      <c r="D13" s="15">
        <v>34.799999999999997</v>
      </c>
      <c r="E13" s="14">
        <v>36.200000000000003</v>
      </c>
    </row>
    <row r="14" spans="1:5" ht="17.25" customHeight="1" x14ac:dyDescent="0.25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 x14ac:dyDescent="0.25">
      <c r="A15" s="64" t="s">
        <v>133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 x14ac:dyDescent="0.25">
      <c r="A16" s="62" t="s">
        <v>122</v>
      </c>
      <c r="B16" s="60" t="s">
        <v>134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 x14ac:dyDescent="0.25">
      <c r="A17" s="64" t="s">
        <v>135</v>
      </c>
      <c r="B17" s="65" t="s">
        <v>136</v>
      </c>
      <c r="C17" s="15">
        <v>46.4</v>
      </c>
      <c r="D17" s="15">
        <v>44</v>
      </c>
      <c r="E17" s="14">
        <v>44.5</v>
      </c>
    </row>
    <row r="18" spans="1:6" x14ac:dyDescent="0.25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 x14ac:dyDescent="0.25">
      <c r="A19" s="64" t="s">
        <v>137</v>
      </c>
      <c r="B19" s="65" t="s">
        <v>138</v>
      </c>
      <c r="C19" s="15">
        <v>214</v>
      </c>
      <c r="D19" s="15">
        <v>204</v>
      </c>
      <c r="E19" s="14">
        <v>199</v>
      </c>
    </row>
    <row r="20" spans="1:6" s="2" customFormat="1" ht="31.5" x14ac:dyDescent="0.25">
      <c r="A20" s="64" t="s">
        <v>139</v>
      </c>
      <c r="B20" s="65" t="s">
        <v>140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 x14ac:dyDescent="0.25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 x14ac:dyDescent="0.25">
      <c r="A22" s="64" t="s">
        <v>141</v>
      </c>
      <c r="B22" s="65" t="s">
        <v>142</v>
      </c>
      <c r="C22" s="15">
        <v>44.9</v>
      </c>
      <c r="D22" s="15">
        <v>46.7</v>
      </c>
      <c r="E22" s="14">
        <v>48.6</v>
      </c>
    </row>
    <row r="23" spans="1:6" ht="31.5" x14ac:dyDescent="0.25">
      <c r="A23" s="62" t="s">
        <v>143</v>
      </c>
      <c r="B23" s="4" t="s">
        <v>144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 x14ac:dyDescent="0.25">
      <c r="A24" s="64" t="s">
        <v>157</v>
      </c>
      <c r="B24" s="67" t="s">
        <v>145</v>
      </c>
      <c r="C24" s="15">
        <v>0</v>
      </c>
      <c r="D24" s="15">
        <v>0</v>
      </c>
      <c r="E24" s="14">
        <v>0</v>
      </c>
    </row>
    <row r="25" spans="1:6" ht="38.450000000000003" customHeight="1" x14ac:dyDescent="0.25">
      <c r="A25" s="68" t="s">
        <v>146</v>
      </c>
      <c r="B25" s="69" t="s">
        <v>147</v>
      </c>
      <c r="C25" s="63">
        <f>SUM(C28+C31+C26)</f>
        <v>1755.1999999999998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 x14ac:dyDescent="0.25">
      <c r="A26" s="62" t="s">
        <v>309</v>
      </c>
      <c r="B26" s="70" t="s">
        <v>310</v>
      </c>
      <c r="C26" s="63">
        <f>C27</f>
        <v>558.29999999999995</v>
      </c>
      <c r="D26" s="63">
        <f t="shared" ref="D26:E26" si="2">D27</f>
        <v>0</v>
      </c>
      <c r="E26" s="63">
        <f t="shared" si="2"/>
        <v>0</v>
      </c>
    </row>
    <row r="27" spans="1:6" ht="32.25" customHeight="1" x14ac:dyDescent="0.25">
      <c r="A27" s="64" t="s">
        <v>311</v>
      </c>
      <c r="B27" s="67" t="s">
        <v>55</v>
      </c>
      <c r="C27" s="15">
        <v>558.29999999999995</v>
      </c>
      <c r="D27" s="15">
        <v>0</v>
      </c>
      <c r="E27" s="14">
        <v>0</v>
      </c>
    </row>
    <row r="28" spans="1:6" x14ac:dyDescent="0.25">
      <c r="A28" s="62" t="s">
        <v>148</v>
      </c>
      <c r="B28" s="70" t="s">
        <v>149</v>
      </c>
      <c r="C28" s="63">
        <f>SUM(C29+C30)</f>
        <v>78.8</v>
      </c>
      <c r="D28" s="63">
        <f>SUM(D29+D30)</f>
        <v>78.899999999999991</v>
      </c>
      <c r="E28" s="17">
        <f>SUM(E29+E30)</f>
        <v>80.699999999999989</v>
      </c>
    </row>
    <row r="29" spans="1:6" ht="94.5" x14ac:dyDescent="0.25">
      <c r="A29" s="64" t="s">
        <v>158</v>
      </c>
      <c r="B29" s="95" t="s">
        <v>296</v>
      </c>
      <c r="C29" s="15">
        <v>0.1</v>
      </c>
      <c r="D29" s="15">
        <v>0.1</v>
      </c>
      <c r="E29" s="14">
        <v>0.1</v>
      </c>
    </row>
    <row r="30" spans="1:6" ht="33" customHeight="1" x14ac:dyDescent="0.25">
      <c r="A30" s="64" t="s">
        <v>159</v>
      </c>
      <c r="B30" s="10" t="s">
        <v>150</v>
      </c>
      <c r="C30" s="71">
        <v>78.7</v>
      </c>
      <c r="D30" s="71">
        <v>78.8</v>
      </c>
      <c r="E30" s="11">
        <v>80.599999999999994</v>
      </c>
    </row>
    <row r="31" spans="1:6" ht="21" customHeight="1" x14ac:dyDescent="0.25">
      <c r="A31" s="62" t="s">
        <v>151</v>
      </c>
      <c r="B31" s="60" t="s">
        <v>152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 x14ac:dyDescent="0.25">
      <c r="A32" s="64" t="s">
        <v>160</v>
      </c>
      <c r="B32" s="67" t="s">
        <v>153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0"/>
  <sheetViews>
    <sheetView view="pageBreakPreview" topLeftCell="A2" zoomScaleNormal="75" zoomScaleSheetLayoutView="100" workbookViewId="0">
      <selection activeCell="I21" sqref="I21:K21"/>
    </sheetView>
  </sheetViews>
  <sheetFormatPr defaultColWidth="8.5703125" defaultRowHeight="15.75" x14ac:dyDescent="0.2"/>
  <cols>
    <col min="1" max="1" width="73.5703125" style="114" customWidth="1"/>
    <col min="2" max="2" width="6.7109375" style="115" customWidth="1"/>
    <col min="3" max="3" width="6.28515625" style="115" customWidth="1"/>
    <col min="4" max="4" width="6.5703125" style="115" customWidth="1"/>
    <col min="5" max="5" width="5.140625" style="115" customWidth="1"/>
    <col min="6" max="6" width="6" style="115" customWidth="1"/>
    <col min="7" max="7" width="10" style="115" customWidth="1"/>
    <col min="8" max="8" width="6" style="115" customWidth="1"/>
    <col min="9" max="9" width="16.28515625" style="115" customWidth="1"/>
    <col min="10" max="10" width="12" style="111" customWidth="1"/>
    <col min="11" max="11" width="13.5703125" style="111" customWidth="1"/>
    <col min="12" max="12" width="61.85546875" style="117" customWidth="1"/>
    <col min="13" max="13" width="11" style="111" customWidth="1"/>
    <col min="14" max="16384" width="8.5703125" style="111"/>
  </cols>
  <sheetData>
    <row r="1" spans="1:11" x14ac:dyDescent="0.25">
      <c r="C1" s="116"/>
      <c r="D1" s="116"/>
      <c r="E1" s="116"/>
      <c r="F1" s="116"/>
      <c r="G1" s="116"/>
      <c r="I1" s="285" t="s">
        <v>65</v>
      </c>
      <c r="J1" s="285"/>
      <c r="K1" s="285"/>
    </row>
    <row r="3" spans="1:11" ht="100.5" customHeight="1" x14ac:dyDescent="0.2">
      <c r="A3" s="286" t="s">
        <v>306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</row>
    <row r="4" spans="1:1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</row>
    <row r="5" spans="1:11" ht="31.5" customHeight="1" x14ac:dyDescent="0.2">
      <c r="A5" s="287" t="s">
        <v>18</v>
      </c>
      <c r="B5" s="287" t="s">
        <v>19</v>
      </c>
      <c r="C5" s="287" t="s">
        <v>20</v>
      </c>
      <c r="D5" s="287" t="s">
        <v>21</v>
      </c>
      <c r="E5" s="287"/>
      <c r="F5" s="287"/>
      <c r="G5" s="287"/>
      <c r="H5" s="287" t="s">
        <v>22</v>
      </c>
      <c r="I5" s="277" t="s">
        <v>69</v>
      </c>
      <c r="J5" s="277"/>
      <c r="K5" s="277"/>
    </row>
    <row r="6" spans="1:11" ht="31.5" customHeight="1" x14ac:dyDescent="0.2">
      <c r="A6" s="287"/>
      <c r="B6" s="287"/>
      <c r="C6" s="287"/>
      <c r="D6" s="287"/>
      <c r="E6" s="287"/>
      <c r="F6" s="287"/>
      <c r="G6" s="287"/>
      <c r="H6" s="287"/>
      <c r="I6" s="112" t="s">
        <v>260</v>
      </c>
      <c r="J6" s="112" t="s">
        <v>261</v>
      </c>
      <c r="K6" s="112" t="s">
        <v>262</v>
      </c>
    </row>
    <row r="7" spans="1:11" ht="14.25" customHeight="1" x14ac:dyDescent="0.2">
      <c r="A7" s="119">
        <v>1</v>
      </c>
      <c r="B7" s="119">
        <v>2</v>
      </c>
      <c r="C7" s="119">
        <v>3</v>
      </c>
      <c r="D7" s="119">
        <v>4</v>
      </c>
      <c r="E7" s="119">
        <v>5</v>
      </c>
      <c r="F7" s="119">
        <v>6</v>
      </c>
      <c r="G7" s="119">
        <v>7</v>
      </c>
      <c r="H7" s="119">
        <v>8</v>
      </c>
      <c r="I7" s="112">
        <v>9</v>
      </c>
      <c r="J7" s="112">
        <v>10</v>
      </c>
      <c r="K7" s="112">
        <v>11</v>
      </c>
    </row>
    <row r="8" spans="1:11" ht="18" customHeight="1" x14ac:dyDescent="0.2">
      <c r="A8" s="120" t="s">
        <v>31</v>
      </c>
      <c r="B8" s="121"/>
      <c r="C8" s="121"/>
      <c r="D8" s="121"/>
      <c r="E8" s="121"/>
      <c r="F8" s="121"/>
      <c r="G8" s="121"/>
      <c r="H8" s="121"/>
      <c r="I8" s="122">
        <f>I9+I62+I71+I78+I97+I104</f>
        <v>2296.89633</v>
      </c>
      <c r="J8" s="122">
        <f>J9+J62+J71+J78+J97+J104</f>
        <v>971.21300000000019</v>
      </c>
      <c r="K8" s="122">
        <f>K9+K62+K71+K78+K97+K104</f>
        <v>1000.481</v>
      </c>
    </row>
    <row r="9" spans="1:11" ht="18" customHeight="1" x14ac:dyDescent="0.25">
      <c r="A9" s="123" t="s">
        <v>23</v>
      </c>
      <c r="B9" s="124" t="s">
        <v>24</v>
      </c>
      <c r="C9" s="124"/>
      <c r="D9" s="125"/>
      <c r="E9" s="125"/>
      <c r="F9" s="125"/>
      <c r="G9" s="125"/>
      <c r="H9" s="126"/>
      <c r="I9" s="127">
        <f>I10+I19+I43</f>
        <v>959.06299999999999</v>
      </c>
      <c r="J9" s="127">
        <f>J10+J19+J43</f>
        <v>418.11300000000006</v>
      </c>
      <c r="K9" s="127">
        <f>K10+K19+K43</f>
        <v>414.48099999999999</v>
      </c>
    </row>
    <row r="10" spans="1:11" ht="31.5" x14ac:dyDescent="0.25">
      <c r="A10" s="128" t="s">
        <v>70</v>
      </c>
      <c r="B10" s="125" t="s">
        <v>24</v>
      </c>
      <c r="C10" s="125" t="s">
        <v>63</v>
      </c>
      <c r="D10" s="125"/>
      <c r="E10" s="125"/>
      <c r="F10" s="125"/>
      <c r="G10" s="125"/>
      <c r="H10" s="129"/>
      <c r="I10" s="127">
        <f t="shared" ref="I10:K14" si="0">I11</f>
        <v>313</v>
      </c>
      <c r="J10" s="127">
        <f t="shared" si="0"/>
        <v>126.2</v>
      </c>
      <c r="K10" s="127">
        <f t="shared" si="0"/>
        <v>136.19999999999999</v>
      </c>
    </row>
    <row r="11" spans="1:11" x14ac:dyDescent="0.25">
      <c r="A11" s="130" t="s">
        <v>258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1"/>
      <c r="I11" s="132">
        <f t="shared" si="0"/>
        <v>313</v>
      </c>
      <c r="J11" s="132">
        <f t="shared" si="0"/>
        <v>126.2</v>
      </c>
      <c r="K11" s="132">
        <f t="shared" si="0"/>
        <v>136.19999999999999</v>
      </c>
    </row>
    <row r="12" spans="1:11" x14ac:dyDescent="0.25">
      <c r="A12" s="133" t="s">
        <v>254</v>
      </c>
      <c r="B12" s="7" t="s">
        <v>24</v>
      </c>
      <c r="C12" s="7" t="s">
        <v>63</v>
      </c>
      <c r="D12" s="7">
        <v>65</v>
      </c>
      <c r="E12" s="7">
        <v>1</v>
      </c>
      <c r="F12" s="125"/>
      <c r="G12" s="125"/>
      <c r="H12" s="129"/>
      <c r="I12" s="132">
        <f>I13+I16</f>
        <v>313</v>
      </c>
      <c r="J12" s="132">
        <f t="shared" ref="J12:K12" si="1">J13+J16</f>
        <v>126.2</v>
      </c>
      <c r="K12" s="132">
        <f t="shared" si="1"/>
        <v>136.19999999999999</v>
      </c>
    </row>
    <row r="13" spans="1:11" x14ac:dyDescent="0.25">
      <c r="A13" s="134" t="s">
        <v>184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9"/>
      <c r="I13" s="132">
        <f t="shared" si="0"/>
        <v>126.1</v>
      </c>
      <c r="J13" s="132">
        <f t="shared" si="0"/>
        <v>126.2</v>
      </c>
      <c r="K13" s="132">
        <f t="shared" si="0"/>
        <v>136.19999999999999</v>
      </c>
    </row>
    <row r="14" spans="1:11" ht="63" x14ac:dyDescent="0.25">
      <c r="A14" s="134" t="s">
        <v>174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1" t="s">
        <v>176</v>
      </c>
      <c r="I14" s="132">
        <f t="shared" si="0"/>
        <v>126.1</v>
      </c>
      <c r="J14" s="132">
        <f t="shared" si="0"/>
        <v>126.2</v>
      </c>
      <c r="K14" s="132">
        <f t="shared" si="0"/>
        <v>136.19999999999999</v>
      </c>
    </row>
    <row r="15" spans="1:11" ht="36" customHeight="1" x14ac:dyDescent="0.25">
      <c r="A15" s="134" t="s">
        <v>175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1" t="s">
        <v>177</v>
      </c>
      <c r="I15" s="132">
        <f>'Прил 5'!J16</f>
        <v>126.1</v>
      </c>
      <c r="J15" s="132">
        <f>'Прил 5'!K16</f>
        <v>126.2</v>
      </c>
      <c r="K15" s="132">
        <f>'Прил 5'!L16</f>
        <v>136.19999999999999</v>
      </c>
    </row>
    <row r="16" spans="1:11" ht="36" customHeight="1" x14ac:dyDescent="0.25">
      <c r="A16" s="10" t="s">
        <v>312</v>
      </c>
      <c r="B16" s="260" t="s">
        <v>24</v>
      </c>
      <c r="C16" s="260" t="s">
        <v>63</v>
      </c>
      <c r="D16" s="260" t="s">
        <v>71</v>
      </c>
      <c r="E16" s="260" t="s">
        <v>36</v>
      </c>
      <c r="F16" s="260" t="s">
        <v>74</v>
      </c>
      <c r="G16" s="260" t="s">
        <v>313</v>
      </c>
      <c r="H16" s="261"/>
      <c r="I16" s="132">
        <f>I17</f>
        <v>186.9</v>
      </c>
      <c r="J16" s="132">
        <f t="shared" ref="J16:K17" si="2">J17</f>
        <v>0</v>
      </c>
      <c r="K16" s="132">
        <f t="shared" si="2"/>
        <v>0</v>
      </c>
    </row>
    <row r="17" spans="1:12" ht="36" customHeight="1" x14ac:dyDescent="0.25">
      <c r="A17" s="259" t="s">
        <v>174</v>
      </c>
      <c r="B17" s="260" t="s">
        <v>24</v>
      </c>
      <c r="C17" s="260" t="s">
        <v>63</v>
      </c>
      <c r="D17" s="260" t="s">
        <v>71</v>
      </c>
      <c r="E17" s="260" t="s">
        <v>36</v>
      </c>
      <c r="F17" s="260" t="s">
        <v>74</v>
      </c>
      <c r="G17" s="260" t="s">
        <v>313</v>
      </c>
      <c r="H17" s="261" t="s">
        <v>176</v>
      </c>
      <c r="I17" s="132">
        <f>I18</f>
        <v>186.9</v>
      </c>
      <c r="J17" s="132">
        <f t="shared" si="2"/>
        <v>0</v>
      </c>
      <c r="K17" s="132">
        <f t="shared" si="2"/>
        <v>0</v>
      </c>
    </row>
    <row r="18" spans="1:12" ht="36" customHeight="1" x14ac:dyDescent="0.25">
      <c r="A18" s="259" t="s">
        <v>175</v>
      </c>
      <c r="B18" s="260" t="s">
        <v>24</v>
      </c>
      <c r="C18" s="260" t="s">
        <v>63</v>
      </c>
      <c r="D18" s="260" t="s">
        <v>71</v>
      </c>
      <c r="E18" s="260" t="s">
        <v>36</v>
      </c>
      <c r="F18" s="260" t="s">
        <v>74</v>
      </c>
      <c r="G18" s="260" t="s">
        <v>313</v>
      </c>
      <c r="H18" s="261" t="s">
        <v>177</v>
      </c>
      <c r="I18" s="132">
        <f>'Прил 5'!J19</f>
        <v>186.9</v>
      </c>
      <c r="J18" s="132">
        <f>'Прил 5'!K19</f>
        <v>0</v>
      </c>
      <c r="K18" s="132">
        <f>'Прил 5'!L19</f>
        <v>0</v>
      </c>
    </row>
    <row r="19" spans="1:12" ht="47.25" x14ac:dyDescent="0.25">
      <c r="A19" s="135" t="s">
        <v>116</v>
      </c>
      <c r="B19" s="125" t="s">
        <v>24</v>
      </c>
      <c r="C19" s="125" t="s">
        <v>25</v>
      </c>
      <c r="D19" s="125"/>
      <c r="E19" s="125"/>
      <c r="F19" s="125"/>
      <c r="G19" s="125"/>
      <c r="H19" s="129"/>
      <c r="I19" s="127">
        <f>I20+I38</f>
        <v>645.06299999999999</v>
      </c>
      <c r="J19" s="127">
        <f>J20+J38</f>
        <v>290.91300000000007</v>
      </c>
      <c r="K19" s="127">
        <f>K20+K38</f>
        <v>277.28100000000001</v>
      </c>
    </row>
    <row r="20" spans="1:12" x14ac:dyDescent="0.25">
      <c r="A20" s="130" t="s">
        <v>258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1"/>
      <c r="I20" s="132">
        <f>I21</f>
        <v>644.96299999999997</v>
      </c>
      <c r="J20" s="132">
        <f>J21</f>
        <v>290.81300000000005</v>
      </c>
      <c r="K20" s="132">
        <f>K21</f>
        <v>277.18099999999998</v>
      </c>
    </row>
    <row r="21" spans="1:12" ht="31.5" x14ac:dyDescent="0.25">
      <c r="A21" s="130" t="s">
        <v>259</v>
      </c>
      <c r="B21" s="8" t="s">
        <v>24</v>
      </c>
      <c r="C21" s="8" t="s">
        <v>25</v>
      </c>
      <c r="D21" s="8" t="s">
        <v>71</v>
      </c>
      <c r="E21" s="8" t="s">
        <v>37</v>
      </c>
      <c r="F21" s="125"/>
      <c r="G21" s="125"/>
      <c r="H21" s="129"/>
      <c r="I21" s="132">
        <f>I22+I25+I37+I30</f>
        <v>644.96299999999997</v>
      </c>
      <c r="J21" s="132">
        <f t="shared" ref="J21:K21" si="3">J22+J25+J37+J30</f>
        <v>290.81300000000005</v>
      </c>
      <c r="K21" s="132">
        <f t="shared" si="3"/>
        <v>277.18099999999998</v>
      </c>
    </row>
    <row r="22" spans="1:12" ht="33" customHeight="1" x14ac:dyDescent="0.25">
      <c r="A22" s="134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9"/>
      <c r="I22" s="132">
        <f t="shared" ref="I22:K23" si="4">I23</f>
        <v>223.3</v>
      </c>
      <c r="J22" s="132">
        <f t="shared" si="4"/>
        <v>215.9</v>
      </c>
      <c r="K22" s="132">
        <f t="shared" si="4"/>
        <v>200.9</v>
      </c>
    </row>
    <row r="23" spans="1:12" ht="63" x14ac:dyDescent="0.25">
      <c r="A23" s="134" t="s">
        <v>174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1" t="s">
        <v>176</v>
      </c>
      <c r="I23" s="132">
        <f t="shared" si="4"/>
        <v>223.3</v>
      </c>
      <c r="J23" s="132">
        <f t="shared" si="4"/>
        <v>215.9</v>
      </c>
      <c r="K23" s="132">
        <f t="shared" si="4"/>
        <v>200.9</v>
      </c>
    </row>
    <row r="24" spans="1:12" ht="31.5" x14ac:dyDescent="0.25">
      <c r="A24" s="134" t="s">
        <v>175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1" t="s">
        <v>177</v>
      </c>
      <c r="I24" s="132">
        <f>'Прил 5'!J25</f>
        <v>223.3</v>
      </c>
      <c r="J24" s="132">
        <f>'Прил 5'!K25</f>
        <v>215.9</v>
      </c>
      <c r="K24" s="132">
        <f>'Прил 5'!L25</f>
        <v>200.9</v>
      </c>
    </row>
    <row r="25" spans="1:12" s="115" customFormat="1" x14ac:dyDescent="0.25">
      <c r="A25" s="133" t="s">
        <v>78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1"/>
      <c r="I25" s="132">
        <f>I26+I28</f>
        <v>39</v>
      </c>
      <c r="J25" s="132">
        <f>J26+J28</f>
        <v>63.2</v>
      </c>
      <c r="K25" s="132">
        <f>K26+K28</f>
        <v>64.099999999999994</v>
      </c>
      <c r="L25" s="136"/>
    </row>
    <row r="26" spans="1:12" s="75" customFormat="1" ht="31.5" x14ac:dyDescent="0.25">
      <c r="A26" s="133" t="s">
        <v>168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1" t="s">
        <v>170</v>
      </c>
      <c r="I26" s="72">
        <f t="shared" ref="I26:K26" si="5">I27</f>
        <v>0</v>
      </c>
      <c r="J26" s="72">
        <f t="shared" si="5"/>
        <v>24.2</v>
      </c>
      <c r="K26" s="72">
        <f t="shared" si="5"/>
        <v>25.1</v>
      </c>
      <c r="L26" s="117"/>
    </row>
    <row r="27" spans="1:12" s="75" customFormat="1" ht="31.5" x14ac:dyDescent="0.25">
      <c r="A27" s="133" t="s">
        <v>169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171</v>
      </c>
      <c r="I27" s="137">
        <f>'Прил 5'!J28</f>
        <v>0</v>
      </c>
      <c r="J27" s="137">
        <f>'Прил 5'!K28</f>
        <v>24.2</v>
      </c>
      <c r="K27" s="137">
        <f>'Прил 5'!L28</f>
        <v>25.1</v>
      </c>
      <c r="L27" s="117"/>
    </row>
    <row r="28" spans="1:12" s="75" customFormat="1" x14ac:dyDescent="0.25">
      <c r="A28" s="138" t="s">
        <v>178</v>
      </c>
      <c r="B28" s="7" t="s">
        <v>24</v>
      </c>
      <c r="C28" s="7" t="s">
        <v>25</v>
      </c>
      <c r="D28" s="8" t="s">
        <v>182</v>
      </c>
      <c r="E28" s="8" t="s">
        <v>37</v>
      </c>
      <c r="F28" s="8" t="s">
        <v>74</v>
      </c>
      <c r="G28" s="8" t="s">
        <v>79</v>
      </c>
      <c r="H28" s="139" t="s">
        <v>179</v>
      </c>
      <c r="I28" s="137">
        <f>I29</f>
        <v>39</v>
      </c>
      <c r="J28" s="137">
        <f>J29</f>
        <v>39</v>
      </c>
      <c r="K28" s="137">
        <f>K29</f>
        <v>39</v>
      </c>
      <c r="L28" s="117" t="s">
        <v>38</v>
      </c>
    </row>
    <row r="29" spans="1:12" s="75" customFormat="1" x14ac:dyDescent="0.25">
      <c r="A29" s="138" t="s">
        <v>181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9" t="s">
        <v>183</v>
      </c>
      <c r="I29" s="137">
        <f>'Прил 5'!J30</f>
        <v>39</v>
      </c>
      <c r="J29" s="137">
        <f>'Прил 5'!K30</f>
        <v>39</v>
      </c>
      <c r="K29" s="137">
        <f>'Прил 5'!L30</f>
        <v>39</v>
      </c>
      <c r="L29" s="117"/>
    </row>
    <row r="30" spans="1:12" s="75" customFormat="1" ht="31.5" x14ac:dyDescent="0.25">
      <c r="A30" s="10" t="s">
        <v>312</v>
      </c>
      <c r="B30" s="263" t="s">
        <v>24</v>
      </c>
      <c r="C30" s="263" t="s">
        <v>25</v>
      </c>
      <c r="D30" s="261" t="s">
        <v>71</v>
      </c>
      <c r="E30" s="260" t="s">
        <v>37</v>
      </c>
      <c r="F30" s="260" t="s">
        <v>74</v>
      </c>
      <c r="G30" s="260" t="s">
        <v>313</v>
      </c>
      <c r="H30" s="264"/>
      <c r="I30" s="137">
        <f>I31+I33</f>
        <v>371.4</v>
      </c>
      <c r="J30" s="137">
        <f>J31+J33</f>
        <v>0</v>
      </c>
      <c r="K30" s="137">
        <f>K31+K33</f>
        <v>0</v>
      </c>
      <c r="L30" s="117"/>
    </row>
    <row r="31" spans="1:12" s="75" customFormat="1" ht="63" x14ac:dyDescent="0.25">
      <c r="A31" s="259" t="s">
        <v>174</v>
      </c>
      <c r="B31" s="263" t="s">
        <v>24</v>
      </c>
      <c r="C31" s="263" t="s">
        <v>25</v>
      </c>
      <c r="D31" s="261" t="s">
        <v>71</v>
      </c>
      <c r="E31" s="260" t="s">
        <v>37</v>
      </c>
      <c r="F31" s="260" t="s">
        <v>74</v>
      </c>
      <c r="G31" s="260" t="s">
        <v>313</v>
      </c>
      <c r="H31" s="264" t="s">
        <v>176</v>
      </c>
      <c r="I31" s="137">
        <f>I32</f>
        <v>300</v>
      </c>
      <c r="J31" s="137">
        <f>J32</f>
        <v>0</v>
      </c>
      <c r="K31" s="137">
        <f>K32</f>
        <v>0</v>
      </c>
      <c r="L31" s="117"/>
    </row>
    <row r="32" spans="1:12" s="75" customFormat="1" ht="31.5" x14ac:dyDescent="0.25">
      <c r="A32" s="259" t="s">
        <v>175</v>
      </c>
      <c r="B32" s="263" t="s">
        <v>24</v>
      </c>
      <c r="C32" s="263" t="s">
        <v>25</v>
      </c>
      <c r="D32" s="261" t="s">
        <v>71</v>
      </c>
      <c r="E32" s="260" t="s">
        <v>37</v>
      </c>
      <c r="F32" s="260" t="s">
        <v>74</v>
      </c>
      <c r="G32" s="260" t="s">
        <v>313</v>
      </c>
      <c r="H32" s="264" t="s">
        <v>177</v>
      </c>
      <c r="I32" s="137">
        <f>'Прил 5'!J33</f>
        <v>300</v>
      </c>
      <c r="J32" s="137">
        <f>'Прил 5'!K33</f>
        <v>0</v>
      </c>
      <c r="K32" s="137">
        <f>'Прил 5'!L33</f>
        <v>0</v>
      </c>
      <c r="L32" s="117"/>
    </row>
    <row r="33" spans="1:12" s="75" customFormat="1" ht="31.5" x14ac:dyDescent="0.25">
      <c r="A33" s="262" t="s">
        <v>168</v>
      </c>
      <c r="B33" s="263" t="s">
        <v>24</v>
      </c>
      <c r="C33" s="263" t="s">
        <v>25</v>
      </c>
      <c r="D33" s="261" t="s">
        <v>71</v>
      </c>
      <c r="E33" s="260" t="s">
        <v>37</v>
      </c>
      <c r="F33" s="260" t="s">
        <v>74</v>
      </c>
      <c r="G33" s="260" t="s">
        <v>313</v>
      </c>
      <c r="H33" s="264" t="s">
        <v>170</v>
      </c>
      <c r="I33" s="137">
        <f>I34</f>
        <v>71.400000000000006</v>
      </c>
      <c r="J33" s="137">
        <f>J34</f>
        <v>0</v>
      </c>
      <c r="K33" s="137">
        <f>K34</f>
        <v>0</v>
      </c>
      <c r="L33" s="117"/>
    </row>
    <row r="34" spans="1:12" s="75" customFormat="1" ht="31.5" x14ac:dyDescent="0.25">
      <c r="A34" s="262" t="s">
        <v>169</v>
      </c>
      <c r="B34" s="263" t="s">
        <v>24</v>
      </c>
      <c r="C34" s="263" t="s">
        <v>25</v>
      </c>
      <c r="D34" s="261" t="s">
        <v>71</v>
      </c>
      <c r="E34" s="260" t="s">
        <v>37</v>
      </c>
      <c r="F34" s="260" t="s">
        <v>74</v>
      </c>
      <c r="G34" s="260" t="s">
        <v>313</v>
      </c>
      <c r="H34" s="264" t="s">
        <v>171</v>
      </c>
      <c r="I34" s="137">
        <f>'Прил 5'!J35</f>
        <v>71.400000000000006</v>
      </c>
      <c r="J34" s="137">
        <f>'Прил 5'!K35</f>
        <v>0</v>
      </c>
      <c r="K34" s="137">
        <f>'Прил 5'!L35</f>
        <v>0</v>
      </c>
      <c r="L34" s="117"/>
    </row>
    <row r="35" spans="1:12" s="75" customFormat="1" ht="63" x14ac:dyDescent="0.25">
      <c r="A35" s="12" t="s">
        <v>300</v>
      </c>
      <c r="B35" s="7" t="s">
        <v>24</v>
      </c>
      <c r="C35" s="7" t="s">
        <v>25</v>
      </c>
      <c r="D35" s="131" t="s">
        <v>71</v>
      </c>
      <c r="E35" s="8" t="s">
        <v>37</v>
      </c>
      <c r="F35" s="8" t="s">
        <v>74</v>
      </c>
      <c r="G35" s="8" t="s">
        <v>219</v>
      </c>
      <c r="H35" s="140"/>
      <c r="I35" s="74">
        <f>I36</f>
        <v>11.263</v>
      </c>
      <c r="J35" s="74">
        <f t="shared" ref="J35:K36" si="6">J36</f>
        <v>11.712999999999999</v>
      </c>
      <c r="K35" s="77">
        <f t="shared" si="6"/>
        <v>12.180999999999999</v>
      </c>
      <c r="L35" s="141"/>
    </row>
    <row r="36" spans="1:12" s="75" customFormat="1" x14ac:dyDescent="0.25">
      <c r="A36" s="12" t="s">
        <v>221</v>
      </c>
      <c r="B36" s="7" t="s">
        <v>24</v>
      </c>
      <c r="C36" s="7" t="s">
        <v>25</v>
      </c>
      <c r="D36" s="131" t="s">
        <v>71</v>
      </c>
      <c r="E36" s="8" t="s">
        <v>37</v>
      </c>
      <c r="F36" s="8" t="s">
        <v>74</v>
      </c>
      <c r="G36" s="8" t="s">
        <v>219</v>
      </c>
      <c r="H36" s="140" t="s">
        <v>220</v>
      </c>
      <c r="I36" s="74">
        <f>I37</f>
        <v>11.263</v>
      </c>
      <c r="J36" s="74">
        <f t="shared" si="6"/>
        <v>11.712999999999999</v>
      </c>
      <c r="K36" s="77">
        <f t="shared" si="6"/>
        <v>12.180999999999999</v>
      </c>
      <c r="L36" s="141"/>
    </row>
    <row r="37" spans="1:12" s="75" customFormat="1" x14ac:dyDescent="0.25">
      <c r="A37" s="133" t="s">
        <v>152</v>
      </c>
      <c r="B37" s="7" t="s">
        <v>24</v>
      </c>
      <c r="C37" s="7" t="s">
        <v>25</v>
      </c>
      <c r="D37" s="131" t="s">
        <v>71</v>
      </c>
      <c r="E37" s="8" t="s">
        <v>37</v>
      </c>
      <c r="F37" s="8" t="s">
        <v>74</v>
      </c>
      <c r="G37" s="8" t="s">
        <v>219</v>
      </c>
      <c r="H37" s="140" t="s">
        <v>222</v>
      </c>
      <c r="I37" s="74">
        <f>'Прил 5'!J38</f>
        <v>11.263</v>
      </c>
      <c r="J37" s="74">
        <f>'Прил 5'!K38</f>
        <v>11.712999999999999</v>
      </c>
      <c r="K37" s="77">
        <f>'Прил 5'!L38</f>
        <v>12.180999999999999</v>
      </c>
      <c r="L37" s="141"/>
    </row>
    <row r="38" spans="1:12" s="142" customFormat="1" ht="47.25" x14ac:dyDescent="0.25">
      <c r="A38" s="130" t="s">
        <v>255</v>
      </c>
      <c r="B38" s="7" t="s">
        <v>24</v>
      </c>
      <c r="C38" s="7" t="s">
        <v>25</v>
      </c>
      <c r="D38" s="131">
        <v>89</v>
      </c>
      <c r="E38" s="8"/>
      <c r="F38" s="8"/>
      <c r="G38" s="8"/>
      <c r="H38" s="140"/>
      <c r="I38" s="137">
        <f>I39</f>
        <v>0.1</v>
      </c>
      <c r="J38" s="137">
        <f t="shared" ref="J38:K41" si="7">J39</f>
        <v>0.1</v>
      </c>
      <c r="K38" s="137">
        <f t="shared" si="7"/>
        <v>0.1</v>
      </c>
      <c r="L38" s="136"/>
    </row>
    <row r="39" spans="1:12" s="142" customFormat="1" ht="47.25" x14ac:dyDescent="0.25">
      <c r="A39" s="130" t="s">
        <v>256</v>
      </c>
      <c r="B39" s="7" t="s">
        <v>24</v>
      </c>
      <c r="C39" s="7" t="s">
        <v>25</v>
      </c>
      <c r="D39" s="131">
        <v>89</v>
      </c>
      <c r="E39" s="8" t="s">
        <v>36</v>
      </c>
      <c r="F39" s="8"/>
      <c r="G39" s="8"/>
      <c r="H39" s="140"/>
      <c r="I39" s="72">
        <f>I40</f>
        <v>0.1</v>
      </c>
      <c r="J39" s="72">
        <f t="shared" si="7"/>
        <v>0.1</v>
      </c>
      <c r="K39" s="72">
        <f t="shared" si="7"/>
        <v>0.1</v>
      </c>
      <c r="L39" s="136"/>
    </row>
    <row r="40" spans="1:12" ht="94.5" x14ac:dyDescent="0.25">
      <c r="A40" s="143" t="s">
        <v>257</v>
      </c>
      <c r="B40" s="7" t="s">
        <v>24</v>
      </c>
      <c r="C40" s="7" t="s">
        <v>25</v>
      </c>
      <c r="D40" s="131">
        <v>89</v>
      </c>
      <c r="E40" s="8" t="s">
        <v>36</v>
      </c>
      <c r="F40" s="8" t="s">
        <v>74</v>
      </c>
      <c r="G40" s="8" t="s">
        <v>81</v>
      </c>
      <c r="H40" s="140"/>
      <c r="I40" s="72">
        <f>I41</f>
        <v>0.1</v>
      </c>
      <c r="J40" s="72">
        <f t="shared" si="7"/>
        <v>0.1</v>
      </c>
      <c r="K40" s="72">
        <f t="shared" si="7"/>
        <v>0.1</v>
      </c>
    </row>
    <row r="41" spans="1:12" ht="31.5" x14ac:dyDescent="0.25">
      <c r="A41" s="133" t="s">
        <v>168</v>
      </c>
      <c r="B41" s="7" t="s">
        <v>24</v>
      </c>
      <c r="C41" s="7" t="s">
        <v>25</v>
      </c>
      <c r="D41" s="131" t="s">
        <v>86</v>
      </c>
      <c r="E41" s="7" t="s">
        <v>36</v>
      </c>
      <c r="F41" s="8" t="s">
        <v>74</v>
      </c>
      <c r="G41" s="8" t="s">
        <v>81</v>
      </c>
      <c r="H41" s="140" t="s">
        <v>170</v>
      </c>
      <c r="I41" s="72">
        <f>I42</f>
        <v>0.1</v>
      </c>
      <c r="J41" s="72">
        <f t="shared" si="7"/>
        <v>0.1</v>
      </c>
      <c r="K41" s="72">
        <f t="shared" si="7"/>
        <v>0.1</v>
      </c>
    </row>
    <row r="42" spans="1:12" ht="31.5" x14ac:dyDescent="0.25">
      <c r="A42" s="133" t="s">
        <v>169</v>
      </c>
      <c r="B42" s="7" t="s">
        <v>24</v>
      </c>
      <c r="C42" s="7" t="s">
        <v>25</v>
      </c>
      <c r="D42" s="131" t="s">
        <v>86</v>
      </c>
      <c r="E42" s="8" t="s">
        <v>36</v>
      </c>
      <c r="F42" s="8" t="s">
        <v>74</v>
      </c>
      <c r="G42" s="8" t="s">
        <v>81</v>
      </c>
      <c r="H42" s="140" t="s">
        <v>171</v>
      </c>
      <c r="I42" s="72">
        <f>'Прил 5'!J43</f>
        <v>0.1</v>
      </c>
      <c r="J42" s="72">
        <f>'Прил 5'!K43</f>
        <v>0.1</v>
      </c>
      <c r="K42" s="72">
        <f>'Прил 5'!L43</f>
        <v>0.1</v>
      </c>
    </row>
    <row r="43" spans="1:12" x14ac:dyDescent="0.25">
      <c r="A43" s="128" t="s">
        <v>82</v>
      </c>
      <c r="B43" s="144" t="s">
        <v>24</v>
      </c>
      <c r="C43" s="144" t="s">
        <v>83</v>
      </c>
      <c r="D43" s="144"/>
      <c r="E43" s="145"/>
      <c r="F43" s="145"/>
      <c r="G43" s="146"/>
      <c r="H43" s="146"/>
      <c r="I43" s="147">
        <f>I44</f>
        <v>1</v>
      </c>
      <c r="J43" s="147">
        <f t="shared" ref="J43:K47" si="8">J44</f>
        <v>1</v>
      </c>
      <c r="K43" s="147">
        <f t="shared" si="8"/>
        <v>1</v>
      </c>
    </row>
    <row r="44" spans="1:12" ht="47.25" x14ac:dyDescent="0.25">
      <c r="A44" s="130" t="s">
        <v>255</v>
      </c>
      <c r="B44" s="8" t="s">
        <v>24</v>
      </c>
      <c r="C44" s="8" t="s">
        <v>83</v>
      </c>
      <c r="D44" s="131">
        <v>89</v>
      </c>
      <c r="E44" s="8"/>
      <c r="F44" s="8"/>
      <c r="G44" s="148"/>
      <c r="H44" s="148"/>
      <c r="I44" s="72">
        <f>I45</f>
        <v>1</v>
      </c>
      <c r="J44" s="72">
        <f t="shared" si="8"/>
        <v>1</v>
      </c>
      <c r="K44" s="72">
        <f t="shared" si="8"/>
        <v>1</v>
      </c>
      <c r="L44" s="136"/>
    </row>
    <row r="45" spans="1:12" s="75" customFormat="1" ht="47.25" x14ac:dyDescent="0.25">
      <c r="A45" s="130" t="s">
        <v>256</v>
      </c>
      <c r="B45" s="8" t="s">
        <v>24</v>
      </c>
      <c r="C45" s="8" t="s">
        <v>83</v>
      </c>
      <c r="D45" s="131">
        <v>89</v>
      </c>
      <c r="E45" s="8" t="s">
        <v>36</v>
      </c>
      <c r="F45" s="8"/>
      <c r="G45" s="148"/>
      <c r="H45" s="148"/>
      <c r="I45" s="72">
        <f>I46</f>
        <v>1</v>
      </c>
      <c r="J45" s="72">
        <f t="shared" si="8"/>
        <v>1</v>
      </c>
      <c r="K45" s="72">
        <f t="shared" si="8"/>
        <v>1</v>
      </c>
      <c r="L45" s="136"/>
    </row>
    <row r="46" spans="1:12" s="75" customFormat="1" ht="31.5" x14ac:dyDescent="0.25">
      <c r="A46" s="133" t="s">
        <v>180</v>
      </c>
      <c r="B46" s="8" t="s">
        <v>24</v>
      </c>
      <c r="C46" s="8" t="s">
        <v>83</v>
      </c>
      <c r="D46" s="131">
        <v>89</v>
      </c>
      <c r="E46" s="8" t="s">
        <v>36</v>
      </c>
      <c r="F46" s="8" t="s">
        <v>74</v>
      </c>
      <c r="G46" s="8" t="s">
        <v>84</v>
      </c>
      <c r="H46" s="148"/>
      <c r="I46" s="72">
        <f>I47</f>
        <v>1</v>
      </c>
      <c r="J46" s="72">
        <f t="shared" si="8"/>
        <v>1</v>
      </c>
      <c r="K46" s="72">
        <f t="shared" si="8"/>
        <v>1</v>
      </c>
      <c r="L46" s="117"/>
    </row>
    <row r="47" spans="1:12" s="149" customFormat="1" x14ac:dyDescent="0.25">
      <c r="A47" s="138" t="s">
        <v>178</v>
      </c>
      <c r="B47" s="8" t="s">
        <v>24</v>
      </c>
      <c r="C47" s="8" t="s">
        <v>83</v>
      </c>
      <c r="D47" s="131">
        <v>89</v>
      </c>
      <c r="E47" s="8" t="s">
        <v>36</v>
      </c>
      <c r="F47" s="8" t="s">
        <v>74</v>
      </c>
      <c r="G47" s="8" t="s">
        <v>84</v>
      </c>
      <c r="H47" s="148" t="s">
        <v>179</v>
      </c>
      <c r="I47" s="72">
        <f>I48</f>
        <v>1</v>
      </c>
      <c r="J47" s="72">
        <f t="shared" si="8"/>
        <v>1</v>
      </c>
      <c r="K47" s="72">
        <f t="shared" si="8"/>
        <v>1</v>
      </c>
      <c r="L47" s="117"/>
    </row>
    <row r="48" spans="1:12" s="75" customFormat="1" x14ac:dyDescent="0.25">
      <c r="A48" s="133" t="s">
        <v>85</v>
      </c>
      <c r="B48" s="8" t="s">
        <v>24</v>
      </c>
      <c r="C48" s="8" t="s">
        <v>83</v>
      </c>
      <c r="D48" s="8" t="s">
        <v>86</v>
      </c>
      <c r="E48" s="8" t="s">
        <v>36</v>
      </c>
      <c r="F48" s="8" t="s">
        <v>74</v>
      </c>
      <c r="G48" s="8" t="s">
        <v>84</v>
      </c>
      <c r="H48" s="148" t="s">
        <v>87</v>
      </c>
      <c r="I48" s="72">
        <f>'Прил 5'!J49</f>
        <v>1</v>
      </c>
      <c r="J48" s="72">
        <f>'Прил 5'!K49</f>
        <v>1</v>
      </c>
      <c r="K48" s="72">
        <f>'Прил 5'!L49</f>
        <v>1</v>
      </c>
      <c r="L48" s="117"/>
    </row>
    <row r="49" spans="1:12" s="75" customFormat="1" ht="0.75" customHeight="1" x14ac:dyDescent="0.25">
      <c r="A49" s="133" t="s">
        <v>88</v>
      </c>
      <c r="B49" s="150" t="s">
        <v>24</v>
      </c>
      <c r="C49" s="144" t="s">
        <v>68</v>
      </c>
      <c r="D49" s="7"/>
      <c r="E49" s="7"/>
      <c r="F49" s="7"/>
      <c r="G49" s="7"/>
      <c r="H49" s="139"/>
      <c r="I49" s="72"/>
      <c r="J49" s="151"/>
      <c r="K49" s="74"/>
      <c r="L49" s="117"/>
    </row>
    <row r="50" spans="1:12" s="75" customFormat="1" ht="18.75" hidden="1" customHeight="1" x14ac:dyDescent="0.25">
      <c r="A50" s="12" t="s">
        <v>125</v>
      </c>
      <c r="B50" s="7" t="s">
        <v>24</v>
      </c>
      <c r="C50" s="7" t="s">
        <v>68</v>
      </c>
      <c r="D50" s="7" t="s">
        <v>24</v>
      </c>
      <c r="E50" s="7"/>
      <c r="F50" s="7"/>
      <c r="G50" s="7"/>
      <c r="H50" s="139"/>
      <c r="I50" s="152"/>
      <c r="J50" s="151"/>
      <c r="K50" s="74"/>
      <c r="L50" s="117"/>
    </row>
    <row r="51" spans="1:12" s="75" customFormat="1" hidden="1" x14ac:dyDescent="0.25">
      <c r="A51" s="12" t="s">
        <v>89</v>
      </c>
      <c r="B51" s="7" t="s">
        <v>24</v>
      </c>
      <c r="C51" s="7" t="s">
        <v>68</v>
      </c>
      <c r="D51" s="7" t="s">
        <v>24</v>
      </c>
      <c r="E51" s="7" t="s">
        <v>72</v>
      </c>
      <c r="F51" s="7" t="s">
        <v>74</v>
      </c>
      <c r="G51" s="7" t="s">
        <v>90</v>
      </c>
      <c r="H51" s="7"/>
      <c r="I51" s="152"/>
      <c r="J51" s="151"/>
      <c r="K51" s="74"/>
      <c r="L51" s="117" t="s">
        <v>38</v>
      </c>
    </row>
    <row r="52" spans="1:12" s="75" customFormat="1" ht="37.5" hidden="1" customHeight="1" x14ac:dyDescent="0.25">
      <c r="A52" s="138" t="s">
        <v>80</v>
      </c>
      <c r="B52" s="7" t="s">
        <v>24</v>
      </c>
      <c r="C52" s="7" t="s">
        <v>68</v>
      </c>
      <c r="D52" s="7" t="s">
        <v>24</v>
      </c>
      <c r="E52" s="7" t="s">
        <v>72</v>
      </c>
      <c r="F52" s="7" t="s">
        <v>74</v>
      </c>
      <c r="G52" s="7" t="s">
        <v>90</v>
      </c>
      <c r="H52" s="7" t="s">
        <v>91</v>
      </c>
      <c r="I52" s="152"/>
      <c r="J52" s="151"/>
      <c r="K52" s="74"/>
      <c r="L52" s="117"/>
    </row>
    <row r="53" spans="1:12" s="153" customFormat="1" ht="18" hidden="1" customHeight="1" x14ac:dyDescent="0.25">
      <c r="A53" s="133" t="s">
        <v>126</v>
      </c>
      <c r="B53" s="7" t="s">
        <v>24</v>
      </c>
      <c r="C53" s="7" t="s">
        <v>68</v>
      </c>
      <c r="D53" s="7" t="s">
        <v>92</v>
      </c>
      <c r="E53" s="7"/>
      <c r="F53" s="7"/>
      <c r="G53" s="7"/>
      <c r="H53" s="7"/>
      <c r="I53" s="72"/>
      <c r="J53" s="151"/>
      <c r="K53" s="132"/>
      <c r="L53" s="117"/>
    </row>
    <row r="54" spans="1:12" s="75" customFormat="1" hidden="1" x14ac:dyDescent="0.25">
      <c r="A54" s="133" t="s">
        <v>93</v>
      </c>
      <c r="B54" s="7" t="s">
        <v>24</v>
      </c>
      <c r="C54" s="7" t="s">
        <v>68</v>
      </c>
      <c r="D54" s="7" t="s">
        <v>92</v>
      </c>
      <c r="E54" s="7" t="s">
        <v>72</v>
      </c>
      <c r="F54" s="7" t="s">
        <v>74</v>
      </c>
      <c r="G54" s="7" t="s">
        <v>94</v>
      </c>
      <c r="H54" s="7"/>
      <c r="I54" s="72"/>
      <c r="J54" s="74"/>
      <c r="K54" s="74"/>
      <c r="L54" s="117"/>
    </row>
    <row r="55" spans="1:12" s="75" customFormat="1" ht="30.75" hidden="1" customHeight="1" x14ac:dyDescent="0.25">
      <c r="A55" s="138" t="s">
        <v>80</v>
      </c>
      <c r="B55" s="7" t="s">
        <v>24</v>
      </c>
      <c r="C55" s="7" t="s">
        <v>68</v>
      </c>
      <c r="D55" s="7" t="s">
        <v>92</v>
      </c>
      <c r="E55" s="7" t="s">
        <v>72</v>
      </c>
      <c r="F55" s="7" t="s">
        <v>74</v>
      </c>
      <c r="G55" s="7" t="s">
        <v>94</v>
      </c>
      <c r="H55" s="7" t="s">
        <v>91</v>
      </c>
      <c r="I55" s="137"/>
      <c r="J55" s="151"/>
      <c r="K55" s="74"/>
      <c r="L55" s="117"/>
    </row>
    <row r="56" spans="1:12" ht="31.5" hidden="1" customHeight="1" x14ac:dyDescent="0.25">
      <c r="A56" s="133" t="s">
        <v>127</v>
      </c>
      <c r="B56" s="7" t="s">
        <v>24</v>
      </c>
      <c r="C56" s="7" t="s">
        <v>68</v>
      </c>
      <c r="D56" s="7" t="s">
        <v>128</v>
      </c>
      <c r="E56" s="7"/>
      <c r="F56" s="7"/>
      <c r="G56" s="7"/>
      <c r="H56" s="7"/>
      <c r="I56" s="137"/>
      <c r="J56" s="74"/>
      <c r="K56" s="74"/>
    </row>
    <row r="57" spans="1:12" ht="31.5" hidden="1" x14ac:dyDescent="0.25">
      <c r="A57" s="133" t="s">
        <v>154</v>
      </c>
      <c r="B57" s="154" t="s">
        <v>24</v>
      </c>
      <c r="C57" s="154" t="s">
        <v>68</v>
      </c>
      <c r="D57" s="154" t="s">
        <v>128</v>
      </c>
      <c r="E57" s="154" t="s">
        <v>72</v>
      </c>
      <c r="F57" s="154" t="s">
        <v>74</v>
      </c>
      <c r="G57" s="154" t="s">
        <v>155</v>
      </c>
      <c r="H57" s="154"/>
      <c r="I57" s="74"/>
      <c r="J57" s="74"/>
      <c r="K57" s="74"/>
    </row>
    <row r="58" spans="1:12" hidden="1" x14ac:dyDescent="0.25">
      <c r="A58" s="138" t="s">
        <v>80</v>
      </c>
      <c r="B58" s="155" t="s">
        <v>24</v>
      </c>
      <c r="C58" s="155" t="s">
        <v>68</v>
      </c>
      <c r="D58" s="155" t="s">
        <v>128</v>
      </c>
      <c r="E58" s="155" t="s">
        <v>72</v>
      </c>
      <c r="F58" s="155" t="s">
        <v>74</v>
      </c>
      <c r="G58" s="155" t="s">
        <v>155</v>
      </c>
      <c r="H58" s="155" t="s">
        <v>91</v>
      </c>
      <c r="I58" s="156"/>
      <c r="J58" s="74"/>
      <c r="K58" s="74"/>
    </row>
    <row r="59" spans="1:12" ht="31.5" hidden="1" x14ac:dyDescent="0.25">
      <c r="A59" s="133" t="s">
        <v>129</v>
      </c>
      <c r="B59" s="7" t="s">
        <v>24</v>
      </c>
      <c r="C59" s="7" t="s">
        <v>68</v>
      </c>
      <c r="D59" s="7" t="s">
        <v>95</v>
      </c>
      <c r="E59" s="7"/>
      <c r="F59" s="7"/>
      <c r="G59" s="7"/>
      <c r="H59" s="8"/>
      <c r="I59" s="156"/>
      <c r="J59" s="74"/>
      <c r="K59" s="74"/>
    </row>
    <row r="60" spans="1:12" ht="31.5" hidden="1" x14ac:dyDescent="0.25">
      <c r="A60" s="12" t="s">
        <v>96</v>
      </c>
      <c r="B60" s="7" t="s">
        <v>24</v>
      </c>
      <c r="C60" s="7" t="s">
        <v>68</v>
      </c>
      <c r="D60" s="7" t="s">
        <v>95</v>
      </c>
      <c r="E60" s="7" t="s">
        <v>72</v>
      </c>
      <c r="F60" s="7" t="s">
        <v>74</v>
      </c>
      <c r="G60" s="7" t="s">
        <v>97</v>
      </c>
      <c r="H60" s="8"/>
      <c r="I60" s="74"/>
      <c r="J60" s="74"/>
      <c r="K60" s="74"/>
    </row>
    <row r="61" spans="1:12" hidden="1" x14ac:dyDescent="0.25">
      <c r="A61" s="138" t="s">
        <v>80</v>
      </c>
      <c r="B61" s="7" t="s">
        <v>24</v>
      </c>
      <c r="C61" s="7" t="s">
        <v>68</v>
      </c>
      <c r="D61" s="7" t="s">
        <v>95</v>
      </c>
      <c r="E61" s="7" t="s">
        <v>72</v>
      </c>
      <c r="F61" s="7" t="s">
        <v>74</v>
      </c>
      <c r="G61" s="7" t="s">
        <v>97</v>
      </c>
      <c r="H61" s="8" t="s">
        <v>91</v>
      </c>
      <c r="I61" s="74"/>
      <c r="J61" s="74"/>
      <c r="K61" s="74"/>
    </row>
    <row r="62" spans="1:12" x14ac:dyDescent="0.25">
      <c r="A62" s="128" t="s">
        <v>98</v>
      </c>
      <c r="B62" s="144" t="s">
        <v>63</v>
      </c>
      <c r="C62" s="144"/>
      <c r="D62" s="146"/>
      <c r="E62" s="144"/>
      <c r="F62" s="144"/>
      <c r="G62" s="144"/>
      <c r="H62" s="157"/>
      <c r="I62" s="156">
        <f>I63</f>
        <v>78.7</v>
      </c>
      <c r="J62" s="156">
        <f t="shared" ref="J62:K65" si="9">J63</f>
        <v>78.8</v>
      </c>
      <c r="K62" s="156">
        <f t="shared" si="9"/>
        <v>80.599999999999994</v>
      </c>
    </row>
    <row r="63" spans="1:12" x14ac:dyDescent="0.25">
      <c r="A63" s="135" t="s">
        <v>99</v>
      </c>
      <c r="B63" s="158" t="s">
        <v>63</v>
      </c>
      <c r="C63" s="158" t="s">
        <v>64</v>
      </c>
      <c r="D63" s="129"/>
      <c r="E63" s="125"/>
      <c r="F63" s="125"/>
      <c r="G63" s="125"/>
      <c r="H63" s="159"/>
      <c r="I63" s="156">
        <f>I64</f>
        <v>78.7</v>
      </c>
      <c r="J63" s="156">
        <f t="shared" si="9"/>
        <v>78.8</v>
      </c>
      <c r="K63" s="156">
        <f t="shared" si="9"/>
        <v>80.599999999999994</v>
      </c>
    </row>
    <row r="64" spans="1:12" ht="47.25" x14ac:dyDescent="0.25">
      <c r="A64" s="130" t="s">
        <v>255</v>
      </c>
      <c r="B64" s="139" t="s">
        <v>63</v>
      </c>
      <c r="C64" s="139" t="s">
        <v>64</v>
      </c>
      <c r="D64" s="7">
        <v>89</v>
      </c>
      <c r="E64" s="7"/>
      <c r="F64" s="7"/>
      <c r="G64" s="7"/>
      <c r="H64" s="160"/>
      <c r="I64" s="74">
        <f>I65</f>
        <v>78.7</v>
      </c>
      <c r="J64" s="74">
        <f t="shared" si="9"/>
        <v>78.8</v>
      </c>
      <c r="K64" s="74">
        <f t="shared" si="9"/>
        <v>80.599999999999994</v>
      </c>
      <c r="L64" s="136"/>
    </row>
    <row r="65" spans="1:12" ht="47.25" x14ac:dyDescent="0.25">
      <c r="A65" s="130" t="s">
        <v>256</v>
      </c>
      <c r="B65" s="139" t="s">
        <v>63</v>
      </c>
      <c r="C65" s="139" t="s">
        <v>64</v>
      </c>
      <c r="D65" s="7">
        <v>89</v>
      </c>
      <c r="E65" s="7">
        <v>1</v>
      </c>
      <c r="F65" s="7"/>
      <c r="G65" s="7"/>
      <c r="H65" s="160"/>
      <c r="I65" s="74">
        <f>I66</f>
        <v>78.7</v>
      </c>
      <c r="J65" s="74">
        <f t="shared" si="9"/>
        <v>78.8</v>
      </c>
      <c r="K65" s="74">
        <f t="shared" si="9"/>
        <v>80.599999999999994</v>
      </c>
      <c r="L65" s="136"/>
    </row>
    <row r="66" spans="1:12" ht="31.5" x14ac:dyDescent="0.25">
      <c r="A66" s="161" t="s">
        <v>100</v>
      </c>
      <c r="B66" s="139" t="s">
        <v>63</v>
      </c>
      <c r="C66" s="139" t="s">
        <v>64</v>
      </c>
      <c r="D66" s="162">
        <v>89</v>
      </c>
      <c r="E66" s="7">
        <v>1</v>
      </c>
      <c r="F66" s="7" t="s">
        <v>74</v>
      </c>
      <c r="G66" s="7">
        <v>51180</v>
      </c>
      <c r="H66" s="160"/>
      <c r="I66" s="74">
        <f>I67+I69</f>
        <v>78.7</v>
      </c>
      <c r="J66" s="74">
        <f>J67+J69</f>
        <v>78.8</v>
      </c>
      <c r="K66" s="74">
        <f>K67+K69</f>
        <v>80.599999999999994</v>
      </c>
    </row>
    <row r="67" spans="1:12" ht="63" x14ac:dyDescent="0.25">
      <c r="A67" s="134" t="s">
        <v>174</v>
      </c>
      <c r="B67" s="139" t="s">
        <v>63</v>
      </c>
      <c r="C67" s="139" t="s">
        <v>64</v>
      </c>
      <c r="D67" s="162">
        <v>89</v>
      </c>
      <c r="E67" s="7">
        <v>1</v>
      </c>
      <c r="F67" s="7" t="s">
        <v>74</v>
      </c>
      <c r="G67" s="7" t="s">
        <v>101</v>
      </c>
      <c r="H67" s="160" t="s">
        <v>176</v>
      </c>
      <c r="I67" s="74">
        <f>I68</f>
        <v>74.8</v>
      </c>
      <c r="J67" s="74">
        <f>J68</f>
        <v>74.8</v>
      </c>
      <c r="K67" s="74">
        <f>K68</f>
        <v>76.599999999999994</v>
      </c>
    </row>
    <row r="68" spans="1:12" ht="31.5" x14ac:dyDescent="0.25">
      <c r="A68" s="134" t="s">
        <v>175</v>
      </c>
      <c r="B68" s="139" t="s">
        <v>63</v>
      </c>
      <c r="C68" s="139" t="s">
        <v>64</v>
      </c>
      <c r="D68" s="162">
        <v>89</v>
      </c>
      <c r="E68" s="7">
        <v>1</v>
      </c>
      <c r="F68" s="7" t="s">
        <v>74</v>
      </c>
      <c r="G68" s="7" t="s">
        <v>101</v>
      </c>
      <c r="H68" s="160" t="s">
        <v>177</v>
      </c>
      <c r="I68" s="74">
        <f>'Прил 5'!J69</f>
        <v>74.8</v>
      </c>
      <c r="J68" s="74">
        <f>'Прил 5'!K69</f>
        <v>74.8</v>
      </c>
      <c r="K68" s="74">
        <f>'Прил 5'!L69</f>
        <v>76.599999999999994</v>
      </c>
    </row>
    <row r="69" spans="1:12" ht="31.5" x14ac:dyDescent="0.25">
      <c r="A69" s="133" t="s">
        <v>168</v>
      </c>
      <c r="B69" s="139" t="s">
        <v>63</v>
      </c>
      <c r="C69" s="139" t="s">
        <v>64</v>
      </c>
      <c r="D69" s="162">
        <v>89</v>
      </c>
      <c r="E69" s="7">
        <v>1</v>
      </c>
      <c r="F69" s="7" t="s">
        <v>74</v>
      </c>
      <c r="G69" s="7">
        <v>51180</v>
      </c>
      <c r="H69" s="160" t="s">
        <v>170</v>
      </c>
      <c r="I69" s="74">
        <f t="shared" ref="I69:K69" si="10">I70</f>
        <v>3.9</v>
      </c>
      <c r="J69" s="74">
        <f t="shared" si="10"/>
        <v>4</v>
      </c>
      <c r="K69" s="74">
        <f t="shared" si="10"/>
        <v>4</v>
      </c>
    </row>
    <row r="70" spans="1:12" ht="31.5" x14ac:dyDescent="0.25">
      <c r="A70" s="133" t="s">
        <v>169</v>
      </c>
      <c r="B70" s="139" t="s">
        <v>63</v>
      </c>
      <c r="C70" s="139" t="s">
        <v>64</v>
      </c>
      <c r="D70" s="162">
        <v>89</v>
      </c>
      <c r="E70" s="7">
        <v>1</v>
      </c>
      <c r="F70" s="7" t="s">
        <v>74</v>
      </c>
      <c r="G70" s="7">
        <v>51180</v>
      </c>
      <c r="H70" s="160" t="s">
        <v>171</v>
      </c>
      <c r="I70" s="74">
        <f>'Прил 5'!J71</f>
        <v>3.9</v>
      </c>
      <c r="J70" s="74">
        <f>'Прил 5'!K71</f>
        <v>4</v>
      </c>
      <c r="K70" s="74">
        <f>'Прил 5'!L71</f>
        <v>4</v>
      </c>
    </row>
    <row r="71" spans="1:12" x14ac:dyDescent="0.25">
      <c r="A71" s="135" t="s">
        <v>102</v>
      </c>
      <c r="B71" s="158" t="s">
        <v>25</v>
      </c>
      <c r="C71" s="158"/>
      <c r="D71" s="125"/>
      <c r="E71" s="125"/>
      <c r="F71" s="125"/>
      <c r="G71" s="125"/>
      <c r="H71" s="125"/>
      <c r="I71" s="156">
        <f t="shared" ref="I71:K76" si="11">I72</f>
        <v>359.4</v>
      </c>
      <c r="J71" s="156">
        <f t="shared" si="11"/>
        <v>385.3</v>
      </c>
      <c r="K71" s="156">
        <f t="shared" si="11"/>
        <v>414</v>
      </c>
    </row>
    <row r="72" spans="1:12" x14ac:dyDescent="0.25">
      <c r="A72" s="135" t="s">
        <v>103</v>
      </c>
      <c r="B72" s="125" t="s">
        <v>25</v>
      </c>
      <c r="C72" s="125" t="s">
        <v>66</v>
      </c>
      <c r="D72" s="163"/>
      <c r="E72" s="163"/>
      <c r="F72" s="163"/>
      <c r="G72" s="163"/>
      <c r="H72" s="125"/>
      <c r="I72" s="156">
        <f t="shared" si="11"/>
        <v>359.4</v>
      </c>
      <c r="J72" s="156">
        <f t="shared" si="11"/>
        <v>385.3</v>
      </c>
      <c r="K72" s="156">
        <f t="shared" si="11"/>
        <v>414</v>
      </c>
    </row>
    <row r="73" spans="1:12" ht="47.25" x14ac:dyDescent="0.25">
      <c r="A73" s="130" t="s">
        <v>255</v>
      </c>
      <c r="B73" s="8" t="s">
        <v>25</v>
      </c>
      <c r="C73" s="8" t="s">
        <v>66</v>
      </c>
      <c r="D73" s="8" t="s">
        <v>86</v>
      </c>
      <c r="E73" s="8"/>
      <c r="F73" s="8"/>
      <c r="G73" s="8"/>
      <c r="H73" s="7"/>
      <c r="I73" s="74">
        <f>I74</f>
        <v>359.4</v>
      </c>
      <c r="J73" s="74">
        <f>J75</f>
        <v>385.3</v>
      </c>
      <c r="K73" s="74">
        <f>K75</f>
        <v>414</v>
      </c>
      <c r="L73" s="164"/>
    </row>
    <row r="74" spans="1:12" ht="47.25" x14ac:dyDescent="0.25">
      <c r="A74" s="130" t="s">
        <v>256</v>
      </c>
      <c r="B74" s="8" t="s">
        <v>25</v>
      </c>
      <c r="C74" s="8" t="s">
        <v>66</v>
      </c>
      <c r="D74" s="8" t="s">
        <v>86</v>
      </c>
      <c r="E74" s="8" t="s">
        <v>36</v>
      </c>
      <c r="F74" s="8"/>
      <c r="G74" s="8"/>
      <c r="H74" s="7"/>
      <c r="I74" s="74">
        <f>I75</f>
        <v>359.4</v>
      </c>
      <c r="J74" s="74"/>
      <c r="K74" s="74"/>
      <c r="L74" s="164"/>
    </row>
    <row r="75" spans="1:12" ht="52.15" customHeight="1" x14ac:dyDescent="0.25">
      <c r="A75" s="96" t="s">
        <v>297</v>
      </c>
      <c r="B75" s="8" t="s">
        <v>25</v>
      </c>
      <c r="C75" s="8" t="s">
        <v>66</v>
      </c>
      <c r="D75" s="8" t="s">
        <v>86</v>
      </c>
      <c r="E75" s="8" t="s">
        <v>36</v>
      </c>
      <c r="F75" s="8" t="s">
        <v>74</v>
      </c>
      <c r="G75" s="8" t="s">
        <v>104</v>
      </c>
      <c r="H75" s="7"/>
      <c r="I75" s="74">
        <f t="shared" si="11"/>
        <v>359.4</v>
      </c>
      <c r="J75" s="74">
        <f t="shared" si="11"/>
        <v>385.3</v>
      </c>
      <c r="K75" s="74">
        <f t="shared" si="11"/>
        <v>414</v>
      </c>
      <c r="L75" s="164"/>
    </row>
    <row r="76" spans="1:12" ht="31.5" x14ac:dyDescent="0.25">
      <c r="A76" s="133" t="s">
        <v>168</v>
      </c>
      <c r="B76" s="8" t="s">
        <v>25</v>
      </c>
      <c r="C76" s="8" t="s">
        <v>66</v>
      </c>
      <c r="D76" s="8" t="s">
        <v>86</v>
      </c>
      <c r="E76" s="8" t="s">
        <v>36</v>
      </c>
      <c r="F76" s="8" t="s">
        <v>74</v>
      </c>
      <c r="G76" s="8" t="s">
        <v>104</v>
      </c>
      <c r="H76" s="7" t="s">
        <v>170</v>
      </c>
      <c r="I76" s="74">
        <f t="shared" si="11"/>
        <v>359.4</v>
      </c>
      <c r="J76" s="74">
        <f t="shared" si="11"/>
        <v>385.3</v>
      </c>
      <c r="K76" s="74">
        <f t="shared" si="11"/>
        <v>414</v>
      </c>
    </row>
    <row r="77" spans="1:12" ht="31.5" x14ac:dyDescent="0.25">
      <c r="A77" s="133" t="s">
        <v>169</v>
      </c>
      <c r="B77" s="8" t="s">
        <v>25</v>
      </c>
      <c r="C77" s="8" t="s">
        <v>66</v>
      </c>
      <c r="D77" s="8" t="s">
        <v>86</v>
      </c>
      <c r="E77" s="8" t="s">
        <v>36</v>
      </c>
      <c r="F77" s="8" t="s">
        <v>74</v>
      </c>
      <c r="G77" s="8" t="s">
        <v>104</v>
      </c>
      <c r="H77" s="7" t="s">
        <v>171</v>
      </c>
      <c r="I77" s="74">
        <f>'Прил 5'!J78</f>
        <v>359.4</v>
      </c>
      <c r="J77" s="74">
        <f>'Прил 5'!K78</f>
        <v>385.3</v>
      </c>
      <c r="K77" s="74">
        <f>'Прил 5'!L78</f>
        <v>414</v>
      </c>
    </row>
    <row r="78" spans="1:12" x14ac:dyDescent="0.25">
      <c r="A78" s="135" t="s">
        <v>28</v>
      </c>
      <c r="B78" s="125" t="s">
        <v>27</v>
      </c>
      <c r="C78" s="125"/>
      <c r="D78" s="125"/>
      <c r="E78" s="125"/>
      <c r="F78" s="125"/>
      <c r="G78" s="73"/>
      <c r="H78" s="73"/>
      <c r="I78" s="156">
        <f>I79+I88</f>
        <v>831.63333</v>
      </c>
      <c r="J78" s="156">
        <f>J79+J88</f>
        <v>18.2</v>
      </c>
      <c r="K78" s="156">
        <f>K79+K88</f>
        <v>18.399999999999999</v>
      </c>
    </row>
    <row r="79" spans="1:12" x14ac:dyDescent="0.25">
      <c r="A79" s="135" t="s">
        <v>105</v>
      </c>
      <c r="B79" s="125" t="s">
        <v>27</v>
      </c>
      <c r="C79" s="125" t="s">
        <v>63</v>
      </c>
      <c r="D79" s="125"/>
      <c r="E79" s="125"/>
      <c r="F79" s="125"/>
      <c r="G79" s="165"/>
      <c r="H79" s="165"/>
      <c r="I79" s="156">
        <f>I80</f>
        <v>758.73333000000002</v>
      </c>
      <c r="J79" s="156">
        <f t="shared" ref="J79:K80" si="12">J80</f>
        <v>0.4</v>
      </c>
      <c r="K79" s="156">
        <f t="shared" si="12"/>
        <v>0.4</v>
      </c>
    </row>
    <row r="80" spans="1:12" ht="47.25" x14ac:dyDescent="0.25">
      <c r="A80" s="130" t="s">
        <v>255</v>
      </c>
      <c r="B80" s="7" t="s">
        <v>27</v>
      </c>
      <c r="C80" s="7" t="s">
        <v>63</v>
      </c>
      <c r="D80" s="7" t="s">
        <v>86</v>
      </c>
      <c r="E80" s="125"/>
      <c r="F80" s="125"/>
      <c r="G80" s="165"/>
      <c r="H80" s="165"/>
      <c r="I80" s="74">
        <f>I81</f>
        <v>758.73333000000002</v>
      </c>
      <c r="J80" s="74">
        <f t="shared" si="12"/>
        <v>0.4</v>
      </c>
      <c r="K80" s="74">
        <f t="shared" si="12"/>
        <v>0.4</v>
      </c>
      <c r="L80" s="136"/>
    </row>
    <row r="81" spans="1:12" ht="47.25" x14ac:dyDescent="0.25">
      <c r="A81" s="130" t="s">
        <v>256</v>
      </c>
      <c r="B81" s="7" t="s">
        <v>27</v>
      </c>
      <c r="C81" s="7" t="s">
        <v>63</v>
      </c>
      <c r="D81" s="7" t="s">
        <v>86</v>
      </c>
      <c r="E81" s="7" t="s">
        <v>36</v>
      </c>
      <c r="F81" s="7"/>
      <c r="G81" s="73"/>
      <c r="H81" s="73"/>
      <c r="I81" s="74">
        <f>I82+I85</f>
        <v>758.73333000000002</v>
      </c>
      <c r="J81" s="74">
        <f>J82+J85</f>
        <v>0.4</v>
      </c>
      <c r="K81" s="74">
        <f>K82+K85</f>
        <v>0.4</v>
      </c>
      <c r="L81" s="136"/>
    </row>
    <row r="82" spans="1:12" ht="21.6" customHeight="1" x14ac:dyDescent="0.25">
      <c r="A82" s="76" t="s">
        <v>305</v>
      </c>
      <c r="B82" s="7" t="s">
        <v>27</v>
      </c>
      <c r="C82" s="7" t="s">
        <v>63</v>
      </c>
      <c r="D82" s="7" t="s">
        <v>86</v>
      </c>
      <c r="E82" s="7" t="s">
        <v>36</v>
      </c>
      <c r="F82" s="7" t="s">
        <v>74</v>
      </c>
      <c r="G82" s="13" t="s">
        <v>304</v>
      </c>
      <c r="H82" s="73"/>
      <c r="I82" s="74">
        <f>I83</f>
        <v>758.33333000000005</v>
      </c>
      <c r="J82" s="74">
        <f t="shared" ref="J82:K83" si="13">J83</f>
        <v>0</v>
      </c>
      <c r="K82" s="74">
        <f t="shared" si="13"/>
        <v>0</v>
      </c>
    </row>
    <row r="83" spans="1:12" ht="31.5" x14ac:dyDescent="0.25">
      <c r="A83" s="12" t="s">
        <v>172</v>
      </c>
      <c r="B83" s="7" t="s">
        <v>27</v>
      </c>
      <c r="C83" s="7" t="s">
        <v>63</v>
      </c>
      <c r="D83" s="7" t="s">
        <v>86</v>
      </c>
      <c r="E83" s="7" t="s">
        <v>36</v>
      </c>
      <c r="F83" s="7" t="s">
        <v>74</v>
      </c>
      <c r="G83" s="13" t="s">
        <v>304</v>
      </c>
      <c r="H83" s="13">
        <v>400</v>
      </c>
      <c r="I83" s="74">
        <f>I84</f>
        <v>758.33333000000005</v>
      </c>
      <c r="J83" s="74">
        <f t="shared" si="13"/>
        <v>0</v>
      </c>
      <c r="K83" s="74">
        <f t="shared" si="13"/>
        <v>0</v>
      </c>
    </row>
    <row r="84" spans="1:12" x14ac:dyDescent="0.25">
      <c r="A84" s="12" t="s">
        <v>173</v>
      </c>
      <c r="B84" s="7" t="s">
        <v>27</v>
      </c>
      <c r="C84" s="7" t="s">
        <v>63</v>
      </c>
      <c r="D84" s="7" t="s">
        <v>86</v>
      </c>
      <c r="E84" s="7" t="s">
        <v>36</v>
      </c>
      <c r="F84" s="7" t="s">
        <v>74</v>
      </c>
      <c r="G84" s="13" t="s">
        <v>304</v>
      </c>
      <c r="H84" s="13">
        <v>410</v>
      </c>
      <c r="I84" s="74">
        <f>'Прил 5'!J85</f>
        <v>758.33333000000005</v>
      </c>
      <c r="J84" s="74">
        <f>'Прил 5'!K85</f>
        <v>0</v>
      </c>
      <c r="K84" s="74">
        <f>'Прил 5'!L85</f>
        <v>0</v>
      </c>
    </row>
    <row r="85" spans="1:12" ht="51" customHeight="1" x14ac:dyDescent="0.25">
      <c r="A85" s="12" t="s">
        <v>298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106</v>
      </c>
      <c r="H85" s="160"/>
      <c r="I85" s="74">
        <f>I86</f>
        <v>0.4</v>
      </c>
      <c r="J85" s="74">
        <f t="shared" ref="J85:K86" si="14">J86</f>
        <v>0.4</v>
      </c>
      <c r="K85" s="74">
        <f t="shared" si="14"/>
        <v>0.4</v>
      </c>
      <c r="L85" s="164"/>
    </row>
    <row r="86" spans="1:12" ht="31.5" x14ac:dyDescent="0.25">
      <c r="A86" s="133" t="s">
        <v>168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106</v>
      </c>
      <c r="H86" s="160" t="s">
        <v>170</v>
      </c>
      <c r="I86" s="74">
        <f>I87</f>
        <v>0.4</v>
      </c>
      <c r="J86" s="74">
        <f t="shared" si="14"/>
        <v>0.4</v>
      </c>
      <c r="K86" s="74">
        <f t="shared" si="14"/>
        <v>0.4</v>
      </c>
    </row>
    <row r="87" spans="1:12" ht="31.5" x14ac:dyDescent="0.25">
      <c r="A87" s="133" t="s">
        <v>169</v>
      </c>
      <c r="B87" s="7" t="s">
        <v>27</v>
      </c>
      <c r="C87" s="7" t="s">
        <v>63</v>
      </c>
      <c r="D87" s="7">
        <v>89</v>
      </c>
      <c r="E87" s="7">
        <v>1</v>
      </c>
      <c r="F87" s="7" t="s">
        <v>74</v>
      </c>
      <c r="G87" s="7" t="s">
        <v>106</v>
      </c>
      <c r="H87" s="160" t="s">
        <v>171</v>
      </c>
      <c r="I87" s="74">
        <f>'Прил 5'!J88</f>
        <v>0.4</v>
      </c>
      <c r="J87" s="74">
        <f>'Прил 5'!K88</f>
        <v>0.4</v>
      </c>
      <c r="K87" s="74">
        <f>'Прил 5'!L88</f>
        <v>0.4</v>
      </c>
    </row>
    <row r="88" spans="1:12" x14ac:dyDescent="0.25">
      <c r="A88" s="135" t="s">
        <v>107</v>
      </c>
      <c r="B88" s="125" t="s">
        <v>27</v>
      </c>
      <c r="C88" s="125" t="s">
        <v>64</v>
      </c>
      <c r="D88" s="125"/>
      <c r="E88" s="125"/>
      <c r="F88" s="145"/>
      <c r="G88" s="165"/>
      <c r="H88" s="165"/>
      <c r="I88" s="156">
        <f>I89</f>
        <v>72.900000000000006</v>
      </c>
      <c r="J88" s="156">
        <f t="shared" ref="J88:K88" si="15">J89</f>
        <v>17.8</v>
      </c>
      <c r="K88" s="156">
        <f t="shared" si="15"/>
        <v>18</v>
      </c>
    </row>
    <row r="89" spans="1:12" ht="47.25" x14ac:dyDescent="0.25">
      <c r="A89" s="130" t="s">
        <v>255</v>
      </c>
      <c r="B89" s="7" t="s">
        <v>27</v>
      </c>
      <c r="C89" s="7" t="s">
        <v>64</v>
      </c>
      <c r="D89" s="7" t="s">
        <v>86</v>
      </c>
      <c r="E89" s="7"/>
      <c r="F89" s="166"/>
      <c r="G89" s="73"/>
      <c r="H89" s="73"/>
      <c r="I89" s="74">
        <f>I90</f>
        <v>72.900000000000006</v>
      </c>
      <c r="J89" s="74">
        <f t="shared" ref="J89:K89" si="16">J90</f>
        <v>17.8</v>
      </c>
      <c r="K89" s="74">
        <f t="shared" si="16"/>
        <v>18</v>
      </c>
    </row>
    <row r="90" spans="1:12" ht="47.25" x14ac:dyDescent="0.25">
      <c r="A90" s="130" t="s">
        <v>256</v>
      </c>
      <c r="B90" s="7"/>
      <c r="C90" s="7"/>
      <c r="D90" s="7" t="s">
        <v>86</v>
      </c>
      <c r="E90" s="7" t="s">
        <v>36</v>
      </c>
      <c r="F90" s="166"/>
      <c r="G90" s="73"/>
      <c r="H90" s="73"/>
      <c r="I90" s="74">
        <f>I91+I94</f>
        <v>72.900000000000006</v>
      </c>
      <c r="J90" s="74">
        <f>J91+J94</f>
        <v>17.8</v>
      </c>
      <c r="K90" s="74">
        <f>K91+K94</f>
        <v>18</v>
      </c>
    </row>
    <row r="91" spans="1:12" x14ac:dyDescent="0.25">
      <c r="A91" s="133" t="s">
        <v>108</v>
      </c>
      <c r="B91" s="7" t="s">
        <v>27</v>
      </c>
      <c r="C91" s="7" t="s">
        <v>64</v>
      </c>
      <c r="D91" s="7" t="s">
        <v>86</v>
      </c>
      <c r="E91" s="7" t="s">
        <v>36</v>
      </c>
      <c r="F91" s="8" t="s">
        <v>74</v>
      </c>
      <c r="G91" s="13">
        <v>43010</v>
      </c>
      <c r="H91" s="73"/>
      <c r="I91" s="74">
        <f>I92</f>
        <v>52.8</v>
      </c>
      <c r="J91" s="74">
        <f t="shared" ref="J91:K92" si="17">J92</f>
        <v>10.8</v>
      </c>
      <c r="K91" s="74">
        <f t="shared" si="17"/>
        <v>11</v>
      </c>
    </row>
    <row r="92" spans="1:12" ht="31.5" x14ac:dyDescent="0.25">
      <c r="A92" s="133" t="s">
        <v>168</v>
      </c>
      <c r="B92" s="7" t="s">
        <v>27</v>
      </c>
      <c r="C92" s="7" t="s">
        <v>64</v>
      </c>
      <c r="D92" s="7" t="s">
        <v>86</v>
      </c>
      <c r="E92" s="7" t="s">
        <v>36</v>
      </c>
      <c r="F92" s="8" t="s">
        <v>74</v>
      </c>
      <c r="G92" s="13">
        <v>43010</v>
      </c>
      <c r="H92" s="13">
        <v>200</v>
      </c>
      <c r="I92" s="74">
        <f>I93</f>
        <v>52.8</v>
      </c>
      <c r="J92" s="74">
        <f t="shared" si="17"/>
        <v>10.8</v>
      </c>
      <c r="K92" s="74">
        <f t="shared" si="17"/>
        <v>11</v>
      </c>
    </row>
    <row r="93" spans="1:12" ht="31.5" x14ac:dyDescent="0.25">
      <c r="A93" s="133" t="s">
        <v>169</v>
      </c>
      <c r="B93" s="7" t="s">
        <v>27</v>
      </c>
      <c r="C93" s="7" t="s">
        <v>64</v>
      </c>
      <c r="D93" s="7" t="s">
        <v>86</v>
      </c>
      <c r="E93" s="7" t="s">
        <v>36</v>
      </c>
      <c r="F93" s="8" t="s">
        <v>74</v>
      </c>
      <c r="G93" s="13">
        <v>43010</v>
      </c>
      <c r="H93" s="13">
        <v>240</v>
      </c>
      <c r="I93" s="74">
        <f>'Прил 5'!J94</f>
        <v>52.8</v>
      </c>
      <c r="J93" s="74">
        <f>'Прил 5'!K94</f>
        <v>10.8</v>
      </c>
      <c r="K93" s="74">
        <f>'Прил 5'!L94</f>
        <v>11</v>
      </c>
    </row>
    <row r="94" spans="1:12" x14ac:dyDescent="0.25">
      <c r="A94" s="133" t="s">
        <v>272</v>
      </c>
      <c r="B94" s="7" t="s">
        <v>27</v>
      </c>
      <c r="C94" s="7" t="s">
        <v>64</v>
      </c>
      <c r="D94" s="7" t="s">
        <v>86</v>
      </c>
      <c r="E94" s="7" t="s">
        <v>36</v>
      </c>
      <c r="F94" s="8" t="s">
        <v>74</v>
      </c>
      <c r="G94" s="13">
        <v>43040</v>
      </c>
      <c r="H94" s="73"/>
      <c r="I94" s="74">
        <f>I95</f>
        <v>20.100000000000001</v>
      </c>
      <c r="J94" s="74">
        <f t="shared" ref="J94:K95" si="18">J95</f>
        <v>7</v>
      </c>
      <c r="K94" s="74">
        <f t="shared" si="18"/>
        <v>7</v>
      </c>
    </row>
    <row r="95" spans="1:12" ht="31.5" x14ac:dyDescent="0.25">
      <c r="A95" s="133" t="s">
        <v>168</v>
      </c>
      <c r="B95" s="7" t="s">
        <v>27</v>
      </c>
      <c r="C95" s="7" t="s">
        <v>64</v>
      </c>
      <c r="D95" s="7" t="s">
        <v>86</v>
      </c>
      <c r="E95" s="7" t="s">
        <v>36</v>
      </c>
      <c r="F95" s="8" t="s">
        <v>74</v>
      </c>
      <c r="G95" s="13">
        <v>43040</v>
      </c>
      <c r="H95" s="13">
        <v>200</v>
      </c>
      <c r="I95" s="74">
        <f>I96</f>
        <v>20.100000000000001</v>
      </c>
      <c r="J95" s="74">
        <f t="shared" si="18"/>
        <v>7</v>
      </c>
      <c r="K95" s="74">
        <f t="shared" si="18"/>
        <v>7</v>
      </c>
    </row>
    <row r="96" spans="1:12" ht="31.5" x14ac:dyDescent="0.25">
      <c r="A96" s="133" t="s">
        <v>169</v>
      </c>
      <c r="B96" s="7" t="s">
        <v>27</v>
      </c>
      <c r="C96" s="7" t="s">
        <v>64</v>
      </c>
      <c r="D96" s="7" t="s">
        <v>86</v>
      </c>
      <c r="E96" s="7" t="s">
        <v>36</v>
      </c>
      <c r="F96" s="8" t="s">
        <v>74</v>
      </c>
      <c r="G96" s="13">
        <v>43040</v>
      </c>
      <c r="H96" s="13">
        <v>240</v>
      </c>
      <c r="I96" s="74">
        <f>'Прил 5'!J97</f>
        <v>20.100000000000001</v>
      </c>
      <c r="J96" s="74">
        <f>'Прил 5'!K97</f>
        <v>7</v>
      </c>
      <c r="K96" s="74">
        <f>'Прил 5'!L97</f>
        <v>7</v>
      </c>
    </row>
    <row r="97" spans="1:12" x14ac:dyDescent="0.25">
      <c r="A97" s="135" t="s">
        <v>109</v>
      </c>
      <c r="B97" s="125" t="s">
        <v>67</v>
      </c>
      <c r="C97" s="125"/>
      <c r="D97" s="129"/>
      <c r="E97" s="125"/>
      <c r="F97" s="125"/>
      <c r="G97" s="125"/>
      <c r="H97" s="159"/>
      <c r="I97" s="156">
        <f t="shared" ref="I97:K102" si="19">I98</f>
        <v>66.400000000000006</v>
      </c>
      <c r="J97" s="156">
        <f t="shared" si="19"/>
        <v>69.099999999999994</v>
      </c>
      <c r="K97" s="156">
        <f t="shared" si="19"/>
        <v>71.3</v>
      </c>
    </row>
    <row r="98" spans="1:12" x14ac:dyDescent="0.25">
      <c r="A98" s="167" t="s">
        <v>39</v>
      </c>
      <c r="B98" s="125" t="s">
        <v>67</v>
      </c>
      <c r="C98" s="125" t="s">
        <v>24</v>
      </c>
      <c r="D98" s="159"/>
      <c r="E98" s="125"/>
      <c r="F98" s="125"/>
      <c r="G98" s="125"/>
      <c r="H98" s="159"/>
      <c r="I98" s="156">
        <f>I99</f>
        <v>66.400000000000006</v>
      </c>
      <c r="J98" s="156">
        <f t="shared" si="19"/>
        <v>69.099999999999994</v>
      </c>
      <c r="K98" s="156">
        <f t="shared" si="19"/>
        <v>71.3</v>
      </c>
    </row>
    <row r="99" spans="1:12" ht="47.25" x14ac:dyDescent="0.25">
      <c r="A99" s="130" t="s">
        <v>255</v>
      </c>
      <c r="B99" s="7" t="s">
        <v>67</v>
      </c>
      <c r="C99" s="7" t="s">
        <v>24</v>
      </c>
      <c r="D99" s="7">
        <v>89</v>
      </c>
      <c r="E99" s="7"/>
      <c r="F99" s="7"/>
      <c r="G99" s="7"/>
      <c r="H99" s="160"/>
      <c r="I99" s="74">
        <f>I100</f>
        <v>66.400000000000006</v>
      </c>
      <c r="J99" s="74">
        <f t="shared" si="19"/>
        <v>69.099999999999994</v>
      </c>
      <c r="K99" s="74">
        <f t="shared" si="19"/>
        <v>71.3</v>
      </c>
      <c r="L99" s="136"/>
    </row>
    <row r="100" spans="1:12" ht="47.25" x14ac:dyDescent="0.25">
      <c r="A100" s="130" t="s">
        <v>256</v>
      </c>
      <c r="B100" s="7" t="s">
        <v>67</v>
      </c>
      <c r="C100" s="7" t="s">
        <v>24</v>
      </c>
      <c r="D100" s="7">
        <v>89</v>
      </c>
      <c r="E100" s="7">
        <v>1</v>
      </c>
      <c r="F100" s="7"/>
      <c r="G100" s="7"/>
      <c r="H100" s="160"/>
      <c r="I100" s="74">
        <f>I101</f>
        <v>66.400000000000006</v>
      </c>
      <c r="J100" s="74">
        <f t="shared" si="19"/>
        <v>69.099999999999994</v>
      </c>
      <c r="K100" s="74">
        <f t="shared" si="19"/>
        <v>71.3</v>
      </c>
      <c r="L100" s="136"/>
    </row>
    <row r="101" spans="1:12" x14ac:dyDescent="0.25">
      <c r="A101" s="130" t="s">
        <v>163</v>
      </c>
      <c r="B101" s="168" t="s">
        <v>67</v>
      </c>
      <c r="C101" s="168" t="s">
        <v>24</v>
      </c>
      <c r="D101" s="169">
        <v>89</v>
      </c>
      <c r="E101" s="8">
        <v>1</v>
      </c>
      <c r="F101" s="8" t="s">
        <v>74</v>
      </c>
      <c r="G101" s="8" t="s">
        <v>111</v>
      </c>
      <c r="H101" s="169"/>
      <c r="I101" s="74">
        <f t="shared" si="19"/>
        <v>66.400000000000006</v>
      </c>
      <c r="J101" s="74">
        <f t="shared" si="19"/>
        <v>69.099999999999994</v>
      </c>
      <c r="K101" s="74">
        <f t="shared" si="19"/>
        <v>71.3</v>
      </c>
    </row>
    <row r="102" spans="1:12" x14ac:dyDescent="0.25">
      <c r="A102" s="130" t="s">
        <v>164</v>
      </c>
      <c r="B102" s="168" t="s">
        <v>67</v>
      </c>
      <c r="C102" s="168" t="s">
        <v>24</v>
      </c>
      <c r="D102" s="169">
        <v>89</v>
      </c>
      <c r="E102" s="8">
        <v>1</v>
      </c>
      <c r="F102" s="8" t="s">
        <v>74</v>
      </c>
      <c r="G102" s="8" t="s">
        <v>111</v>
      </c>
      <c r="H102" s="169" t="s">
        <v>166</v>
      </c>
      <c r="I102" s="74">
        <f t="shared" si="19"/>
        <v>66.400000000000006</v>
      </c>
      <c r="J102" s="74">
        <f t="shared" si="19"/>
        <v>69.099999999999994</v>
      </c>
      <c r="K102" s="74">
        <f t="shared" si="19"/>
        <v>71.3</v>
      </c>
    </row>
    <row r="103" spans="1:12" x14ac:dyDescent="0.25">
      <c r="A103" s="130" t="s">
        <v>165</v>
      </c>
      <c r="B103" s="168" t="s">
        <v>67</v>
      </c>
      <c r="C103" s="168" t="s">
        <v>24</v>
      </c>
      <c r="D103" s="169">
        <v>89</v>
      </c>
      <c r="E103" s="8">
        <v>1</v>
      </c>
      <c r="F103" s="8" t="s">
        <v>74</v>
      </c>
      <c r="G103" s="8" t="s">
        <v>111</v>
      </c>
      <c r="H103" s="169" t="s">
        <v>167</v>
      </c>
      <c r="I103" s="74">
        <f>'Прил 5'!J104</f>
        <v>66.400000000000006</v>
      </c>
      <c r="J103" s="74">
        <f>'Прил 5'!K104</f>
        <v>69.099999999999994</v>
      </c>
      <c r="K103" s="74">
        <f>'Прил 5'!L104</f>
        <v>71.3</v>
      </c>
    </row>
    <row r="104" spans="1:12" x14ac:dyDescent="0.25">
      <c r="A104" s="128" t="s">
        <v>26</v>
      </c>
      <c r="B104" s="170" t="s">
        <v>68</v>
      </c>
      <c r="C104" s="170"/>
      <c r="D104" s="157"/>
      <c r="E104" s="144"/>
      <c r="F104" s="144"/>
      <c r="G104" s="144"/>
      <c r="H104" s="157"/>
      <c r="I104" s="156">
        <f t="shared" ref="I104:K109" si="20">I105</f>
        <v>1.7</v>
      </c>
      <c r="J104" s="156">
        <f t="shared" si="20"/>
        <v>1.7</v>
      </c>
      <c r="K104" s="156">
        <f t="shared" si="20"/>
        <v>1.7</v>
      </c>
    </row>
    <row r="105" spans="1:12" ht="31.5" x14ac:dyDescent="0.25">
      <c r="A105" s="128" t="s">
        <v>112</v>
      </c>
      <c r="B105" s="144">
        <v>13</v>
      </c>
      <c r="C105" s="144" t="s">
        <v>24</v>
      </c>
      <c r="D105" s="146"/>
      <c r="E105" s="144"/>
      <c r="F105" s="144"/>
      <c r="G105" s="144"/>
      <c r="H105" s="157"/>
      <c r="I105" s="156">
        <f t="shared" si="20"/>
        <v>1.7</v>
      </c>
      <c r="J105" s="156">
        <f t="shared" si="20"/>
        <v>1.7</v>
      </c>
      <c r="K105" s="156">
        <f t="shared" si="20"/>
        <v>1.7</v>
      </c>
    </row>
    <row r="106" spans="1:12" ht="47.25" x14ac:dyDescent="0.25">
      <c r="A106" s="130" t="s">
        <v>255</v>
      </c>
      <c r="B106" s="8" t="s">
        <v>68</v>
      </c>
      <c r="C106" s="8" t="s">
        <v>24</v>
      </c>
      <c r="D106" s="7">
        <v>89</v>
      </c>
      <c r="E106" s="7">
        <v>0</v>
      </c>
      <c r="F106" s="8"/>
      <c r="G106" s="8"/>
      <c r="H106" s="169"/>
      <c r="I106" s="74">
        <f t="shared" si="20"/>
        <v>1.7</v>
      </c>
      <c r="J106" s="74">
        <f t="shared" si="20"/>
        <v>1.7</v>
      </c>
      <c r="K106" s="74">
        <f t="shared" si="20"/>
        <v>1.7</v>
      </c>
    </row>
    <row r="107" spans="1:12" ht="47.25" x14ac:dyDescent="0.25">
      <c r="A107" s="130" t="s">
        <v>256</v>
      </c>
      <c r="B107" s="8" t="s">
        <v>68</v>
      </c>
      <c r="C107" s="8" t="s">
        <v>24</v>
      </c>
      <c r="D107" s="7">
        <v>89</v>
      </c>
      <c r="E107" s="7">
        <v>1</v>
      </c>
      <c r="F107" s="8"/>
      <c r="G107" s="8"/>
      <c r="H107" s="169"/>
      <c r="I107" s="74">
        <f t="shared" si="20"/>
        <v>1.7</v>
      </c>
      <c r="J107" s="74">
        <f t="shared" si="20"/>
        <v>1.7</v>
      </c>
      <c r="K107" s="74">
        <f t="shared" si="20"/>
        <v>1.7</v>
      </c>
    </row>
    <row r="108" spans="1:12" x14ac:dyDescent="0.25">
      <c r="A108" s="133" t="s">
        <v>113</v>
      </c>
      <c r="B108" s="8">
        <v>13</v>
      </c>
      <c r="C108" s="8" t="s">
        <v>24</v>
      </c>
      <c r="D108" s="148">
        <v>89</v>
      </c>
      <c r="E108" s="8">
        <v>1</v>
      </c>
      <c r="F108" s="8" t="s">
        <v>74</v>
      </c>
      <c r="G108" s="8">
        <v>41240</v>
      </c>
      <c r="H108" s="169"/>
      <c r="I108" s="74">
        <f t="shared" si="20"/>
        <v>1.7</v>
      </c>
      <c r="J108" s="74">
        <f t="shared" si="20"/>
        <v>1.7</v>
      </c>
      <c r="K108" s="74">
        <f t="shared" si="20"/>
        <v>1.7</v>
      </c>
    </row>
    <row r="109" spans="1:12" x14ac:dyDescent="0.25">
      <c r="A109" s="133" t="s">
        <v>161</v>
      </c>
      <c r="B109" s="8">
        <v>13</v>
      </c>
      <c r="C109" s="8" t="s">
        <v>24</v>
      </c>
      <c r="D109" s="148">
        <v>89</v>
      </c>
      <c r="E109" s="8">
        <v>1</v>
      </c>
      <c r="F109" s="8" t="s">
        <v>74</v>
      </c>
      <c r="G109" s="8" t="s">
        <v>118</v>
      </c>
      <c r="H109" s="169" t="s">
        <v>162</v>
      </c>
      <c r="I109" s="74">
        <f t="shared" si="20"/>
        <v>1.7</v>
      </c>
      <c r="J109" s="74">
        <f t="shared" si="20"/>
        <v>1.7</v>
      </c>
      <c r="K109" s="74">
        <f t="shared" si="20"/>
        <v>1.7</v>
      </c>
    </row>
    <row r="110" spans="1:12" x14ac:dyDescent="0.25">
      <c r="A110" s="138" t="s">
        <v>114</v>
      </c>
      <c r="B110" s="8">
        <v>13</v>
      </c>
      <c r="C110" s="8" t="s">
        <v>24</v>
      </c>
      <c r="D110" s="148">
        <v>89</v>
      </c>
      <c r="E110" s="8">
        <v>1</v>
      </c>
      <c r="F110" s="8" t="s">
        <v>74</v>
      </c>
      <c r="G110" s="8">
        <v>41240</v>
      </c>
      <c r="H110" s="169">
        <v>730</v>
      </c>
      <c r="I110" s="74">
        <f>'Прил 5'!J111</f>
        <v>1.7</v>
      </c>
      <c r="J110" s="74">
        <f>'Прил 5'!K111</f>
        <v>1.7</v>
      </c>
      <c r="K110" s="74">
        <f>'Прил 5'!L111</f>
        <v>1.7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5">
    <cfRule type="expression" dxfId="82" priority="41" stopIfTrue="1">
      <formula>$F45=""</formula>
    </cfRule>
    <cfRule type="expression" dxfId="81" priority="42" stopIfTrue="1">
      <formula>#REF!&lt;&gt;""</formula>
    </cfRule>
    <cfRule type="expression" dxfId="80" priority="43" stopIfTrue="1">
      <formula>AND($G45="",$F45&lt;&gt;"")</formula>
    </cfRule>
  </conditionalFormatting>
  <conditionalFormatting sqref="B69">
    <cfRule type="expression" dxfId="79" priority="38" stopIfTrue="1">
      <formula>$F69=""</formula>
    </cfRule>
    <cfRule type="expression" dxfId="78" priority="40" stopIfTrue="1">
      <formula>AND($G69="",$F69&lt;&gt;"")</formula>
    </cfRule>
  </conditionalFormatting>
  <conditionalFormatting sqref="A43">
    <cfRule type="expression" dxfId="77" priority="35" stopIfTrue="1">
      <formula>$F43=""</formula>
    </cfRule>
    <cfRule type="expression" dxfId="76" priority="36" stopIfTrue="1">
      <formula>#REF!&lt;&gt;""</formula>
    </cfRule>
    <cfRule type="expression" dxfId="75" priority="37" stopIfTrue="1">
      <formula>AND($G43="",$F43&lt;&gt;"")</formula>
    </cfRule>
  </conditionalFormatting>
  <conditionalFormatting sqref="A49">
    <cfRule type="expression" dxfId="74" priority="32" stopIfTrue="1">
      <formula>$F49=""</formula>
    </cfRule>
    <cfRule type="expression" dxfId="73" priority="33" stopIfTrue="1">
      <formula>$H49&lt;&gt;""</formula>
    </cfRule>
    <cfRule type="expression" dxfId="72" priority="34" stopIfTrue="1">
      <formula>AND($G49="",$F49&lt;&gt;"")</formula>
    </cfRule>
  </conditionalFormatting>
  <conditionalFormatting sqref="A91 A94">
    <cfRule type="expression" dxfId="71" priority="29" stopIfTrue="1">
      <formula>$F91=""</formula>
    </cfRule>
    <cfRule type="expression" dxfId="70" priority="31" stopIfTrue="1">
      <formula>AND($G91="",$F91&lt;&gt;"")</formula>
    </cfRule>
  </conditionalFormatting>
  <conditionalFormatting sqref="A94">
    <cfRule type="expression" dxfId="69" priority="26" stopIfTrue="1">
      <formula>$F94=""</formula>
    </cfRule>
    <cfRule type="expression" dxfId="68" priority="28" stopIfTrue="1">
      <formula>AND($G94="",$F94&lt;&gt;"")</formula>
    </cfRule>
  </conditionalFormatting>
  <conditionalFormatting sqref="A43">
    <cfRule type="expression" dxfId="67" priority="23" stopIfTrue="1">
      <formula>$F43=""</formula>
    </cfRule>
    <cfRule type="expression" dxfId="66" priority="24" stopIfTrue="1">
      <formula>#REF!&lt;&gt;""</formula>
    </cfRule>
    <cfRule type="expression" dxfId="65" priority="25" stopIfTrue="1">
      <formula>AND($G43="",$F43&lt;&gt;"")</formula>
    </cfRule>
  </conditionalFormatting>
  <conditionalFormatting sqref="A40">
    <cfRule type="expression" dxfId="64" priority="20" stopIfTrue="1">
      <formula>$F40=""</formula>
    </cfRule>
    <cfRule type="expression" dxfId="63" priority="21" stopIfTrue="1">
      <formula>#REF!&lt;&gt;""</formula>
    </cfRule>
    <cfRule type="expression" dxfId="62" priority="22" stopIfTrue="1">
      <formula>AND($G40="",$F40&lt;&gt;"")</formula>
    </cfRule>
  </conditionalFormatting>
  <conditionalFormatting sqref="F43 E88:E96">
    <cfRule type="expression" dxfId="61" priority="18" stopIfTrue="1">
      <formula>$C43=""</formula>
    </cfRule>
    <cfRule type="expression" dxfId="60" priority="19" stopIfTrue="1">
      <formula>$D43&lt;&gt;""</formula>
    </cfRule>
  </conditionalFormatting>
  <conditionalFormatting sqref="E43">
    <cfRule type="expression" dxfId="59" priority="16" stopIfTrue="1">
      <formula>$C43=""</formula>
    </cfRule>
    <cfRule type="expression" dxfId="58" priority="17" stopIfTrue="1">
      <formula>$D43&lt;&gt;""</formula>
    </cfRule>
  </conditionalFormatting>
  <conditionalFormatting sqref="B49">
    <cfRule type="expression" dxfId="57" priority="13" stopIfTrue="1">
      <formula>$F49=""</formula>
    </cfRule>
    <cfRule type="expression" dxfId="56" priority="14" stopIfTrue="1">
      <formula>#REF!&lt;&gt;""</formula>
    </cfRule>
    <cfRule type="expression" dxfId="55" priority="15" stopIfTrue="1">
      <formula>AND($G49="",$F49&lt;&gt;"")</formula>
    </cfRule>
  </conditionalFormatting>
  <conditionalFormatting sqref="F88:F90">
    <cfRule type="expression" dxfId="54" priority="9" stopIfTrue="1">
      <formula>$C88=""</formula>
    </cfRule>
    <cfRule type="expression" dxfId="53" priority="10" stopIfTrue="1">
      <formula>$D88&lt;&gt;""</formula>
    </cfRule>
  </conditionalFormatting>
  <conditionalFormatting sqref="F88:F90">
    <cfRule type="expression" dxfId="52" priority="5" stopIfTrue="1">
      <formula>$C88=""</formula>
    </cfRule>
    <cfRule type="expression" dxfId="51" priority="6" stopIfTrue="1">
      <formula>$D88&lt;&gt;""</formula>
    </cfRule>
  </conditionalFormatting>
  <conditionalFormatting sqref="F43">
    <cfRule type="expression" dxfId="50" priority="3" stopIfTrue="1">
      <formula>$C43=""</formula>
    </cfRule>
    <cfRule type="expression" dxfId="49" priority="4" stopIfTrue="1">
      <formula>$D43&lt;&gt;""</formula>
    </cfRule>
  </conditionalFormatting>
  <conditionalFormatting sqref="E43">
    <cfRule type="expression" dxfId="48" priority="1" stopIfTrue="1">
      <formula>$C43=""</formula>
    </cfRule>
    <cfRule type="expression" dxfId="4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 A94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1"/>
  <sheetViews>
    <sheetView view="pageBreakPreview" topLeftCell="A16" zoomScale="90" zoomScaleNormal="75" zoomScaleSheetLayoutView="90" workbookViewId="0">
      <selection activeCell="C31" sqref="C31:I35"/>
    </sheetView>
  </sheetViews>
  <sheetFormatPr defaultColWidth="8.5703125" defaultRowHeight="15.75" x14ac:dyDescent="0.25"/>
  <cols>
    <col min="1" max="1" width="86.7109375" style="114" customWidth="1"/>
    <col min="2" max="2" width="7" style="142" customWidth="1"/>
    <col min="3" max="3" width="5.5703125" style="142" customWidth="1"/>
    <col min="4" max="4" width="7.140625" style="142" customWidth="1"/>
    <col min="5" max="5" width="7.28515625" style="142" customWidth="1"/>
    <col min="6" max="6" width="6.140625" style="142" customWidth="1"/>
    <col min="7" max="7" width="7.140625" style="142" customWidth="1"/>
    <col min="8" max="8" width="10.42578125" style="75" customWidth="1"/>
    <col min="9" max="9" width="7.85546875" style="75" customWidth="1"/>
    <col min="10" max="10" width="11.28515625" style="178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 x14ac:dyDescent="0.25">
      <c r="G1" s="116"/>
      <c r="H1" s="285" t="s">
        <v>185</v>
      </c>
      <c r="I1" s="285"/>
      <c r="J1" s="285"/>
      <c r="K1" s="285"/>
      <c r="L1" s="285"/>
    </row>
    <row r="2" spans="1:12" x14ac:dyDescent="0.25">
      <c r="G2" s="116"/>
      <c r="H2" s="285"/>
      <c r="I2" s="285"/>
      <c r="J2" s="285"/>
    </row>
    <row r="3" spans="1:12" ht="57.75" customHeight="1" x14ac:dyDescent="0.25">
      <c r="A3" s="294" t="s">
        <v>307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</row>
    <row r="5" spans="1:12" x14ac:dyDescent="0.25">
      <c r="A5" s="296" t="s">
        <v>18</v>
      </c>
      <c r="B5" s="298" t="s">
        <v>29</v>
      </c>
      <c r="C5" s="300" t="s">
        <v>19</v>
      </c>
      <c r="D5" s="300" t="s">
        <v>30</v>
      </c>
      <c r="E5" s="288" t="s">
        <v>21</v>
      </c>
      <c r="F5" s="289"/>
      <c r="G5" s="289"/>
      <c r="H5" s="290"/>
      <c r="I5" s="300" t="s">
        <v>22</v>
      </c>
      <c r="J5" s="295" t="s">
        <v>69</v>
      </c>
      <c r="K5" s="295"/>
      <c r="L5" s="295"/>
    </row>
    <row r="6" spans="1:12" x14ac:dyDescent="0.25">
      <c r="A6" s="297"/>
      <c r="B6" s="299"/>
      <c r="C6" s="301"/>
      <c r="D6" s="301"/>
      <c r="E6" s="291"/>
      <c r="F6" s="292"/>
      <c r="G6" s="292"/>
      <c r="H6" s="293"/>
      <c r="I6" s="301"/>
      <c r="J6" s="172" t="s">
        <v>260</v>
      </c>
      <c r="K6" s="173" t="s">
        <v>261</v>
      </c>
      <c r="L6" s="173" t="s">
        <v>262</v>
      </c>
    </row>
    <row r="7" spans="1:12" x14ac:dyDescent="0.25">
      <c r="A7" s="174">
        <v>1</v>
      </c>
      <c r="B7" s="7">
        <v>2</v>
      </c>
      <c r="C7" s="7">
        <v>3</v>
      </c>
      <c r="D7" s="7">
        <v>4</v>
      </c>
      <c r="E7" s="7">
        <v>5</v>
      </c>
      <c r="F7" s="139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9" customFormat="1" x14ac:dyDescent="0.25">
      <c r="A8" s="123" t="s">
        <v>31</v>
      </c>
      <c r="B8" s="124"/>
      <c r="C8" s="124"/>
      <c r="D8" s="124"/>
      <c r="E8" s="124"/>
      <c r="F8" s="126"/>
      <c r="G8" s="175"/>
      <c r="H8" s="165"/>
      <c r="I8" s="165"/>
      <c r="J8" s="156">
        <f>J9</f>
        <v>2296.89633</v>
      </c>
      <c r="K8" s="156">
        <f t="shared" ref="K8:L8" si="0">K9</f>
        <v>971.21300000000019</v>
      </c>
      <c r="L8" s="156">
        <f t="shared" si="0"/>
        <v>1000.481</v>
      </c>
    </row>
    <row r="9" spans="1:12" ht="31.5" x14ac:dyDescent="0.25">
      <c r="A9" s="123" t="s">
        <v>124</v>
      </c>
      <c r="B9" s="124">
        <v>918</v>
      </c>
      <c r="C9" s="176"/>
      <c r="D9" s="176"/>
      <c r="E9" s="7"/>
      <c r="F9" s="7"/>
      <c r="G9" s="7"/>
      <c r="H9" s="7"/>
      <c r="I9" s="177"/>
      <c r="J9" s="156">
        <f>J10+J63+J72+J79+J98+J105</f>
        <v>2296.89633</v>
      </c>
      <c r="K9" s="156">
        <f>K10+K63+K72+K79+K98+K105</f>
        <v>971.21300000000019</v>
      </c>
      <c r="L9" s="156">
        <f>L10+L63+L72+L79+L98+L105</f>
        <v>1000.481</v>
      </c>
    </row>
    <row r="10" spans="1:12" x14ac:dyDescent="0.25">
      <c r="A10" s="123" t="s">
        <v>23</v>
      </c>
      <c r="B10" s="124">
        <v>918</v>
      </c>
      <c r="C10" s="124" t="s">
        <v>24</v>
      </c>
      <c r="D10" s="124"/>
      <c r="E10" s="125"/>
      <c r="F10" s="125"/>
      <c r="G10" s="125"/>
      <c r="H10" s="125"/>
      <c r="I10" s="126"/>
      <c r="J10" s="156">
        <f>J11+J20+J44</f>
        <v>959.06299999999999</v>
      </c>
      <c r="K10" s="156">
        <f>K11+K20+K44</f>
        <v>418.11300000000006</v>
      </c>
      <c r="L10" s="156">
        <f>L11+L20+L44</f>
        <v>414.48099999999999</v>
      </c>
    </row>
    <row r="11" spans="1:12" ht="31.5" x14ac:dyDescent="0.25">
      <c r="A11" s="128" t="s">
        <v>70</v>
      </c>
      <c r="B11" s="124">
        <v>918</v>
      </c>
      <c r="C11" s="125" t="s">
        <v>24</v>
      </c>
      <c r="D11" s="125" t="s">
        <v>63</v>
      </c>
      <c r="E11" s="125"/>
      <c r="F11" s="125"/>
      <c r="G11" s="125"/>
      <c r="H11" s="125"/>
      <c r="I11" s="129"/>
      <c r="J11" s="127">
        <f>J12</f>
        <v>313</v>
      </c>
      <c r="K11" s="127">
        <f t="shared" ref="K11:L15" si="1">K12</f>
        <v>126.2</v>
      </c>
      <c r="L11" s="127">
        <f t="shared" si="1"/>
        <v>136.19999999999999</v>
      </c>
    </row>
    <row r="12" spans="1:12" x14ac:dyDescent="0.25">
      <c r="A12" s="130" t="s">
        <v>258</v>
      </c>
      <c r="B12" s="124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1"/>
      <c r="J12" s="132">
        <f>J13</f>
        <v>313</v>
      </c>
      <c r="K12" s="132">
        <f t="shared" si="1"/>
        <v>126.2</v>
      </c>
      <c r="L12" s="132">
        <f t="shared" si="1"/>
        <v>136.19999999999999</v>
      </c>
    </row>
    <row r="13" spans="1:12" x14ac:dyDescent="0.25">
      <c r="A13" s="133" t="s">
        <v>254</v>
      </c>
      <c r="B13" s="124">
        <v>918</v>
      </c>
      <c r="C13" s="7" t="s">
        <v>24</v>
      </c>
      <c r="D13" s="7" t="s">
        <v>63</v>
      </c>
      <c r="E13" s="7">
        <v>65</v>
      </c>
      <c r="F13" s="7">
        <v>1</v>
      </c>
      <c r="G13" s="125"/>
      <c r="H13" s="125"/>
      <c r="I13" s="129"/>
      <c r="J13" s="132">
        <f>J14+J17</f>
        <v>313</v>
      </c>
      <c r="K13" s="132">
        <f t="shared" ref="K13:L13" si="2">K14+K17</f>
        <v>126.2</v>
      </c>
      <c r="L13" s="132">
        <f t="shared" si="2"/>
        <v>136.19999999999999</v>
      </c>
    </row>
    <row r="14" spans="1:12" x14ac:dyDescent="0.25">
      <c r="A14" s="134" t="s">
        <v>184</v>
      </c>
      <c r="B14" s="124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9"/>
      <c r="J14" s="132">
        <f>J15</f>
        <v>126.1</v>
      </c>
      <c r="K14" s="132">
        <f t="shared" si="1"/>
        <v>126.2</v>
      </c>
      <c r="L14" s="132">
        <f t="shared" si="1"/>
        <v>136.19999999999999</v>
      </c>
    </row>
    <row r="15" spans="1:12" ht="47.25" x14ac:dyDescent="0.25">
      <c r="A15" s="134" t="s">
        <v>174</v>
      </c>
      <c r="B15" s="124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1" t="s">
        <v>176</v>
      </c>
      <c r="J15" s="132">
        <f>J16</f>
        <v>126.1</v>
      </c>
      <c r="K15" s="132">
        <f t="shared" si="1"/>
        <v>126.2</v>
      </c>
      <c r="L15" s="132">
        <f t="shared" si="1"/>
        <v>136.19999999999999</v>
      </c>
    </row>
    <row r="16" spans="1:12" ht="21" customHeight="1" x14ac:dyDescent="0.25">
      <c r="A16" s="134" t="s">
        <v>175</v>
      </c>
      <c r="B16" s="124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1" t="s">
        <v>177</v>
      </c>
      <c r="J16" s="132">
        <v>126.1</v>
      </c>
      <c r="K16" s="132">
        <v>126.2</v>
      </c>
      <c r="L16" s="132">
        <v>136.19999999999999</v>
      </c>
    </row>
    <row r="17" spans="1:12" ht="29.25" customHeight="1" x14ac:dyDescent="0.25">
      <c r="A17" s="10" t="s">
        <v>312</v>
      </c>
      <c r="B17" s="124">
        <v>918</v>
      </c>
      <c r="C17" s="260" t="s">
        <v>24</v>
      </c>
      <c r="D17" s="260" t="s">
        <v>63</v>
      </c>
      <c r="E17" s="260" t="s">
        <v>71</v>
      </c>
      <c r="F17" s="260" t="s">
        <v>36</v>
      </c>
      <c r="G17" s="260" t="s">
        <v>74</v>
      </c>
      <c r="H17" s="260" t="s">
        <v>313</v>
      </c>
      <c r="I17" s="261"/>
      <c r="J17" s="132">
        <f>J18</f>
        <v>186.9</v>
      </c>
      <c r="K17" s="132">
        <f t="shared" ref="K17:L18" si="3">K18</f>
        <v>0</v>
      </c>
      <c r="L17" s="132">
        <f t="shared" si="3"/>
        <v>0</v>
      </c>
    </row>
    <row r="18" spans="1:12" ht="54" customHeight="1" x14ac:dyDescent="0.25">
      <c r="A18" s="259" t="s">
        <v>174</v>
      </c>
      <c r="B18" s="124">
        <v>918</v>
      </c>
      <c r="C18" s="260" t="s">
        <v>24</v>
      </c>
      <c r="D18" s="260" t="s">
        <v>63</v>
      </c>
      <c r="E18" s="260" t="s">
        <v>71</v>
      </c>
      <c r="F18" s="260" t="s">
        <v>36</v>
      </c>
      <c r="G18" s="260" t="s">
        <v>74</v>
      </c>
      <c r="H18" s="260" t="s">
        <v>313</v>
      </c>
      <c r="I18" s="261" t="s">
        <v>176</v>
      </c>
      <c r="J18" s="132">
        <f>J19</f>
        <v>186.9</v>
      </c>
      <c r="K18" s="132">
        <f t="shared" si="3"/>
        <v>0</v>
      </c>
      <c r="L18" s="132">
        <f t="shared" si="3"/>
        <v>0</v>
      </c>
    </row>
    <row r="19" spans="1:12" ht="21" customHeight="1" x14ac:dyDescent="0.25">
      <c r="A19" s="259" t="s">
        <v>175</v>
      </c>
      <c r="B19" s="124">
        <v>918</v>
      </c>
      <c r="C19" s="260" t="s">
        <v>24</v>
      </c>
      <c r="D19" s="260" t="s">
        <v>63</v>
      </c>
      <c r="E19" s="260" t="s">
        <v>71</v>
      </c>
      <c r="F19" s="260" t="s">
        <v>36</v>
      </c>
      <c r="G19" s="260" t="s">
        <v>74</v>
      </c>
      <c r="H19" s="260" t="s">
        <v>313</v>
      </c>
      <c r="I19" s="261" t="s">
        <v>177</v>
      </c>
      <c r="J19" s="132">
        <v>186.9</v>
      </c>
      <c r="K19" s="132">
        <v>0</v>
      </c>
      <c r="L19" s="132">
        <v>0</v>
      </c>
    </row>
    <row r="20" spans="1:12" ht="47.25" x14ac:dyDescent="0.25">
      <c r="A20" s="135" t="s">
        <v>116</v>
      </c>
      <c r="B20" s="124">
        <v>918</v>
      </c>
      <c r="C20" s="125" t="s">
        <v>24</v>
      </c>
      <c r="D20" s="125" t="s">
        <v>25</v>
      </c>
      <c r="E20" s="125"/>
      <c r="F20" s="125"/>
      <c r="G20" s="125"/>
      <c r="H20" s="125"/>
      <c r="I20" s="129"/>
      <c r="J20" s="127">
        <f>J21+J39</f>
        <v>645.06299999999999</v>
      </c>
      <c r="K20" s="127">
        <f>K21+K39</f>
        <v>290.91300000000007</v>
      </c>
      <c r="L20" s="127">
        <f>L21+L39</f>
        <v>277.28100000000001</v>
      </c>
    </row>
    <row r="21" spans="1:12" x14ac:dyDescent="0.25">
      <c r="A21" s="130" t="s">
        <v>258</v>
      </c>
      <c r="B21" s="124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1"/>
      <c r="J21" s="132">
        <f>J22</f>
        <v>644.96299999999997</v>
      </c>
      <c r="K21" s="132">
        <f>K22</f>
        <v>290.81300000000005</v>
      </c>
      <c r="L21" s="132">
        <f>L22</f>
        <v>277.18099999999998</v>
      </c>
    </row>
    <row r="22" spans="1:12" ht="18.600000000000001" customHeight="1" x14ac:dyDescent="0.25">
      <c r="A22" s="130" t="s">
        <v>259</v>
      </c>
      <c r="B22" s="124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5"/>
      <c r="H22" s="125"/>
      <c r="I22" s="129"/>
      <c r="J22" s="132">
        <f>J24+J26+J36+J31</f>
        <v>644.96299999999997</v>
      </c>
      <c r="K22" s="132">
        <f>K24+K26+K36</f>
        <v>290.81300000000005</v>
      </c>
      <c r="L22" s="132">
        <f>L24+L26+L36</f>
        <v>277.18099999999998</v>
      </c>
    </row>
    <row r="23" spans="1:12" x14ac:dyDescent="0.25">
      <c r="A23" s="134" t="s">
        <v>76</v>
      </c>
      <c r="B23" s="124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9"/>
      <c r="J23" s="132">
        <f t="shared" ref="J23:L24" si="4">J24</f>
        <v>223.3</v>
      </c>
      <c r="K23" s="132">
        <f t="shared" si="4"/>
        <v>215.9</v>
      </c>
      <c r="L23" s="132">
        <f t="shared" si="4"/>
        <v>200.9</v>
      </c>
    </row>
    <row r="24" spans="1:12" ht="38.25" customHeight="1" x14ac:dyDescent="0.25">
      <c r="A24" s="134" t="s">
        <v>174</v>
      </c>
      <c r="B24" s="124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1" t="s">
        <v>176</v>
      </c>
      <c r="J24" s="132">
        <f t="shared" si="4"/>
        <v>223.3</v>
      </c>
      <c r="K24" s="132">
        <f t="shared" si="4"/>
        <v>215.9</v>
      </c>
      <c r="L24" s="132">
        <f t="shared" si="4"/>
        <v>200.9</v>
      </c>
    </row>
    <row r="25" spans="1:12" x14ac:dyDescent="0.25">
      <c r="A25" s="134" t="s">
        <v>175</v>
      </c>
      <c r="B25" s="124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1" t="s">
        <v>177</v>
      </c>
      <c r="J25" s="132">
        <v>223.3</v>
      </c>
      <c r="K25" s="132">
        <v>215.9</v>
      </c>
      <c r="L25" s="132">
        <v>200.9</v>
      </c>
    </row>
    <row r="26" spans="1:12" x14ac:dyDescent="0.25">
      <c r="A26" s="133" t="s">
        <v>78</v>
      </c>
      <c r="B26" s="124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1"/>
      <c r="J26" s="132">
        <f>J27+J29</f>
        <v>39</v>
      </c>
      <c r="K26" s="132">
        <f>K27+K29</f>
        <v>63.2</v>
      </c>
      <c r="L26" s="132">
        <f>L27+L29</f>
        <v>64.099999999999994</v>
      </c>
    </row>
    <row r="27" spans="1:12" ht="31.5" x14ac:dyDescent="0.25">
      <c r="A27" s="133" t="s">
        <v>168</v>
      </c>
      <c r="B27" s="124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1" t="s">
        <v>170</v>
      </c>
      <c r="J27" s="132">
        <f t="shared" ref="J27:L27" si="5">J28</f>
        <v>0</v>
      </c>
      <c r="K27" s="132">
        <f t="shared" si="5"/>
        <v>24.2</v>
      </c>
      <c r="L27" s="132">
        <f t="shared" si="5"/>
        <v>25.1</v>
      </c>
    </row>
    <row r="28" spans="1:12" ht="31.5" x14ac:dyDescent="0.25">
      <c r="A28" s="133" t="s">
        <v>169</v>
      </c>
      <c r="B28" s="124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171</v>
      </c>
      <c r="J28" s="132">
        <v>0</v>
      </c>
      <c r="K28" s="132">
        <v>24.2</v>
      </c>
      <c r="L28" s="132">
        <v>25.1</v>
      </c>
    </row>
    <row r="29" spans="1:12" s="149" customFormat="1" x14ac:dyDescent="0.25">
      <c r="A29" s="138" t="s">
        <v>178</v>
      </c>
      <c r="B29" s="124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9" t="s">
        <v>179</v>
      </c>
      <c r="J29" s="74">
        <f>J30</f>
        <v>39</v>
      </c>
      <c r="K29" s="74">
        <f>K30</f>
        <v>39</v>
      </c>
      <c r="L29" s="74">
        <f>L30</f>
        <v>39</v>
      </c>
    </row>
    <row r="30" spans="1:12" s="149" customFormat="1" x14ac:dyDescent="0.25">
      <c r="A30" s="138" t="s">
        <v>181</v>
      </c>
      <c r="B30" s="124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9" t="s">
        <v>183</v>
      </c>
      <c r="J30" s="74">
        <v>39</v>
      </c>
      <c r="K30" s="74">
        <v>39</v>
      </c>
      <c r="L30" s="74">
        <v>39</v>
      </c>
    </row>
    <row r="31" spans="1:12" s="149" customFormat="1" ht="31.5" x14ac:dyDescent="0.25">
      <c r="A31" s="10" t="s">
        <v>312</v>
      </c>
      <c r="B31" s="124">
        <v>918</v>
      </c>
      <c r="C31" s="263" t="s">
        <v>24</v>
      </c>
      <c r="D31" s="263" t="s">
        <v>25</v>
      </c>
      <c r="E31" s="261" t="s">
        <v>71</v>
      </c>
      <c r="F31" s="260" t="s">
        <v>37</v>
      </c>
      <c r="G31" s="260" t="s">
        <v>74</v>
      </c>
      <c r="H31" s="260" t="s">
        <v>313</v>
      </c>
      <c r="I31" s="264"/>
      <c r="J31" s="74">
        <f>J32+J34</f>
        <v>371.4</v>
      </c>
      <c r="K31" s="74">
        <f t="shared" ref="K31:L31" si="6">K32+K34</f>
        <v>0</v>
      </c>
      <c r="L31" s="74">
        <f t="shared" si="6"/>
        <v>0</v>
      </c>
    </row>
    <row r="32" spans="1:12" s="149" customFormat="1" ht="47.25" x14ac:dyDescent="0.25">
      <c r="A32" s="259" t="s">
        <v>174</v>
      </c>
      <c r="B32" s="124">
        <v>918</v>
      </c>
      <c r="C32" s="263" t="s">
        <v>24</v>
      </c>
      <c r="D32" s="263" t="s">
        <v>25</v>
      </c>
      <c r="E32" s="261" t="s">
        <v>71</v>
      </c>
      <c r="F32" s="260" t="s">
        <v>37</v>
      </c>
      <c r="G32" s="260" t="s">
        <v>74</v>
      </c>
      <c r="H32" s="260" t="s">
        <v>313</v>
      </c>
      <c r="I32" s="264" t="s">
        <v>176</v>
      </c>
      <c r="J32" s="74">
        <f>J33</f>
        <v>300</v>
      </c>
      <c r="K32" s="74">
        <f t="shared" ref="K32:L32" si="7">K33</f>
        <v>0</v>
      </c>
      <c r="L32" s="74">
        <f t="shared" si="7"/>
        <v>0</v>
      </c>
    </row>
    <row r="33" spans="1:12" s="149" customFormat="1" x14ac:dyDescent="0.25">
      <c r="A33" s="259" t="s">
        <v>175</v>
      </c>
      <c r="B33" s="124">
        <v>918</v>
      </c>
      <c r="C33" s="263" t="s">
        <v>24</v>
      </c>
      <c r="D33" s="263" t="s">
        <v>25</v>
      </c>
      <c r="E33" s="261" t="s">
        <v>71</v>
      </c>
      <c r="F33" s="260" t="s">
        <v>37</v>
      </c>
      <c r="G33" s="260" t="s">
        <v>74</v>
      </c>
      <c r="H33" s="260" t="s">
        <v>313</v>
      </c>
      <c r="I33" s="264" t="s">
        <v>177</v>
      </c>
      <c r="J33" s="74">
        <v>300</v>
      </c>
      <c r="K33" s="74">
        <v>0</v>
      </c>
      <c r="L33" s="74">
        <v>0</v>
      </c>
    </row>
    <row r="34" spans="1:12" s="149" customFormat="1" ht="31.5" x14ac:dyDescent="0.25">
      <c r="A34" s="262" t="s">
        <v>168</v>
      </c>
      <c r="B34" s="124">
        <v>918</v>
      </c>
      <c r="C34" s="263" t="s">
        <v>24</v>
      </c>
      <c r="D34" s="263" t="s">
        <v>25</v>
      </c>
      <c r="E34" s="261" t="s">
        <v>71</v>
      </c>
      <c r="F34" s="260" t="s">
        <v>37</v>
      </c>
      <c r="G34" s="260" t="s">
        <v>74</v>
      </c>
      <c r="H34" s="260" t="s">
        <v>313</v>
      </c>
      <c r="I34" s="264" t="s">
        <v>170</v>
      </c>
      <c r="J34" s="74">
        <f>J35</f>
        <v>71.400000000000006</v>
      </c>
      <c r="K34" s="74">
        <f t="shared" ref="K34:L34" si="8">K35</f>
        <v>0</v>
      </c>
      <c r="L34" s="74">
        <f t="shared" si="8"/>
        <v>0</v>
      </c>
    </row>
    <row r="35" spans="1:12" s="149" customFormat="1" ht="31.5" x14ac:dyDescent="0.25">
      <c r="A35" s="262" t="s">
        <v>169</v>
      </c>
      <c r="B35" s="124">
        <v>918</v>
      </c>
      <c r="C35" s="263" t="s">
        <v>24</v>
      </c>
      <c r="D35" s="263" t="s">
        <v>25</v>
      </c>
      <c r="E35" s="261" t="s">
        <v>71</v>
      </c>
      <c r="F35" s="260" t="s">
        <v>37</v>
      </c>
      <c r="G35" s="260" t="s">
        <v>74</v>
      </c>
      <c r="H35" s="260" t="s">
        <v>313</v>
      </c>
      <c r="I35" s="264" t="s">
        <v>171</v>
      </c>
      <c r="J35" s="74">
        <v>71.400000000000006</v>
      </c>
      <c r="K35" s="74">
        <v>0</v>
      </c>
      <c r="L35" s="74">
        <v>0</v>
      </c>
    </row>
    <row r="36" spans="1:12" ht="63" x14ac:dyDescent="0.25">
      <c r="A36" s="12" t="s">
        <v>300</v>
      </c>
      <c r="B36" s="124">
        <v>918</v>
      </c>
      <c r="C36" s="7" t="s">
        <v>24</v>
      </c>
      <c r="D36" s="7" t="s">
        <v>25</v>
      </c>
      <c r="E36" s="131" t="s">
        <v>71</v>
      </c>
      <c r="F36" s="8" t="s">
        <v>37</v>
      </c>
      <c r="G36" s="8" t="s">
        <v>74</v>
      </c>
      <c r="H36" s="8" t="s">
        <v>219</v>
      </c>
      <c r="I36" s="140"/>
      <c r="J36" s="74">
        <f>J37</f>
        <v>11.263</v>
      </c>
      <c r="K36" s="74">
        <f t="shared" ref="K36:L36" si="9">K37</f>
        <v>11.712999999999999</v>
      </c>
      <c r="L36" s="74">
        <f t="shared" si="9"/>
        <v>12.180999999999999</v>
      </c>
    </row>
    <row r="37" spans="1:12" x14ac:dyDescent="0.25">
      <c r="A37" s="12" t="s">
        <v>221</v>
      </c>
      <c r="B37" s="124">
        <v>918</v>
      </c>
      <c r="C37" s="7" t="s">
        <v>24</v>
      </c>
      <c r="D37" s="7" t="s">
        <v>25</v>
      </c>
      <c r="E37" s="131" t="s">
        <v>71</v>
      </c>
      <c r="F37" s="8" t="s">
        <v>37</v>
      </c>
      <c r="G37" s="8" t="s">
        <v>74</v>
      </c>
      <c r="H37" s="8" t="s">
        <v>219</v>
      </c>
      <c r="I37" s="140" t="s">
        <v>220</v>
      </c>
      <c r="J37" s="74">
        <f>J38</f>
        <v>11.263</v>
      </c>
      <c r="K37" s="74">
        <f t="shared" ref="K37:L37" si="10">K38</f>
        <v>11.712999999999999</v>
      </c>
      <c r="L37" s="74">
        <f t="shared" si="10"/>
        <v>12.180999999999999</v>
      </c>
    </row>
    <row r="38" spans="1:12" x14ac:dyDescent="0.25">
      <c r="A38" s="133" t="s">
        <v>152</v>
      </c>
      <c r="B38" s="124">
        <v>918</v>
      </c>
      <c r="C38" s="7" t="s">
        <v>24</v>
      </c>
      <c r="D38" s="7" t="s">
        <v>25</v>
      </c>
      <c r="E38" s="131" t="s">
        <v>71</v>
      </c>
      <c r="F38" s="8" t="s">
        <v>37</v>
      </c>
      <c r="G38" s="8" t="s">
        <v>74</v>
      </c>
      <c r="H38" s="8" t="s">
        <v>219</v>
      </c>
      <c r="I38" s="140" t="s">
        <v>222</v>
      </c>
      <c r="J38" s="74">
        <v>11.263</v>
      </c>
      <c r="K38" s="74">
        <v>11.712999999999999</v>
      </c>
      <c r="L38" s="74">
        <v>12.180999999999999</v>
      </c>
    </row>
    <row r="39" spans="1:12" s="179" customFormat="1" ht="31.5" x14ac:dyDescent="0.25">
      <c r="A39" s="130" t="s">
        <v>255</v>
      </c>
      <c r="B39" s="124">
        <v>918</v>
      </c>
      <c r="C39" s="7" t="s">
        <v>24</v>
      </c>
      <c r="D39" s="7" t="s">
        <v>25</v>
      </c>
      <c r="E39" s="131">
        <v>89</v>
      </c>
      <c r="F39" s="8"/>
      <c r="G39" s="8"/>
      <c r="H39" s="8"/>
      <c r="I39" s="140"/>
      <c r="J39" s="132">
        <f>J40</f>
        <v>0.1</v>
      </c>
      <c r="K39" s="132">
        <f t="shared" ref="K39:L42" si="11">K40</f>
        <v>0.1</v>
      </c>
      <c r="L39" s="132">
        <f t="shared" si="11"/>
        <v>0.1</v>
      </c>
    </row>
    <row r="40" spans="1:12" s="179" customFormat="1" ht="47.25" x14ac:dyDescent="0.25">
      <c r="A40" s="130" t="s">
        <v>256</v>
      </c>
      <c r="B40" s="124">
        <v>918</v>
      </c>
      <c r="C40" s="7" t="s">
        <v>24</v>
      </c>
      <c r="D40" s="7" t="s">
        <v>25</v>
      </c>
      <c r="E40" s="131">
        <v>89</v>
      </c>
      <c r="F40" s="8" t="s">
        <v>36</v>
      </c>
      <c r="G40" s="8"/>
      <c r="H40" s="8"/>
      <c r="I40" s="140"/>
      <c r="J40" s="132">
        <f>J41</f>
        <v>0.1</v>
      </c>
      <c r="K40" s="132">
        <f t="shared" si="11"/>
        <v>0.1</v>
      </c>
      <c r="L40" s="132">
        <f t="shared" si="11"/>
        <v>0.1</v>
      </c>
    </row>
    <row r="41" spans="1:12" s="179" customFormat="1" ht="78.75" x14ac:dyDescent="0.25">
      <c r="A41" s="143" t="s">
        <v>257</v>
      </c>
      <c r="B41" s="124">
        <v>918</v>
      </c>
      <c r="C41" s="7" t="s">
        <v>24</v>
      </c>
      <c r="D41" s="7" t="s">
        <v>25</v>
      </c>
      <c r="E41" s="131">
        <v>89</v>
      </c>
      <c r="F41" s="8" t="s">
        <v>36</v>
      </c>
      <c r="G41" s="8" t="s">
        <v>74</v>
      </c>
      <c r="H41" s="8" t="s">
        <v>81</v>
      </c>
      <c r="I41" s="140"/>
      <c r="J41" s="132">
        <f>J42</f>
        <v>0.1</v>
      </c>
      <c r="K41" s="132">
        <f t="shared" si="11"/>
        <v>0.1</v>
      </c>
      <c r="L41" s="132">
        <f t="shared" si="11"/>
        <v>0.1</v>
      </c>
    </row>
    <row r="42" spans="1:12" s="179" customFormat="1" ht="18" customHeight="1" x14ac:dyDescent="0.25">
      <c r="A42" s="133" t="s">
        <v>168</v>
      </c>
      <c r="B42" s="124">
        <v>918</v>
      </c>
      <c r="C42" s="7" t="s">
        <v>24</v>
      </c>
      <c r="D42" s="7" t="s">
        <v>25</v>
      </c>
      <c r="E42" s="131" t="s">
        <v>86</v>
      </c>
      <c r="F42" s="8" t="s">
        <v>36</v>
      </c>
      <c r="G42" s="8" t="s">
        <v>74</v>
      </c>
      <c r="H42" s="8" t="s">
        <v>81</v>
      </c>
      <c r="I42" s="140" t="s">
        <v>170</v>
      </c>
      <c r="J42" s="132">
        <f>J43</f>
        <v>0.1</v>
      </c>
      <c r="K42" s="132">
        <f t="shared" si="11"/>
        <v>0.1</v>
      </c>
      <c r="L42" s="132">
        <f t="shared" si="11"/>
        <v>0.1</v>
      </c>
    </row>
    <row r="43" spans="1:12" s="179" customFormat="1" ht="35.25" customHeight="1" x14ac:dyDescent="0.25">
      <c r="A43" s="133" t="s">
        <v>169</v>
      </c>
      <c r="B43" s="124">
        <v>918</v>
      </c>
      <c r="C43" s="7" t="s">
        <v>24</v>
      </c>
      <c r="D43" s="7" t="s">
        <v>25</v>
      </c>
      <c r="E43" s="131" t="s">
        <v>86</v>
      </c>
      <c r="F43" s="8" t="s">
        <v>36</v>
      </c>
      <c r="G43" s="8" t="s">
        <v>74</v>
      </c>
      <c r="H43" s="8" t="s">
        <v>81</v>
      </c>
      <c r="I43" s="140" t="s">
        <v>171</v>
      </c>
      <c r="J43" s="132">
        <v>0.1</v>
      </c>
      <c r="K43" s="132">
        <v>0.1</v>
      </c>
      <c r="L43" s="132">
        <v>0.1</v>
      </c>
    </row>
    <row r="44" spans="1:12" x14ac:dyDescent="0.25">
      <c r="A44" s="128" t="s">
        <v>82</v>
      </c>
      <c r="B44" s="124">
        <v>918</v>
      </c>
      <c r="C44" s="144" t="s">
        <v>24</v>
      </c>
      <c r="D44" s="144" t="s">
        <v>83</v>
      </c>
      <c r="E44" s="144"/>
      <c r="F44" s="145"/>
      <c r="G44" s="145"/>
      <c r="H44" s="146"/>
      <c r="I44" s="146"/>
      <c r="J44" s="127">
        <f>J45</f>
        <v>1</v>
      </c>
      <c r="K44" s="127">
        <f t="shared" ref="K44:L48" si="12">K45</f>
        <v>1</v>
      </c>
      <c r="L44" s="127">
        <f t="shared" si="12"/>
        <v>1</v>
      </c>
    </row>
    <row r="45" spans="1:12" ht="31.5" x14ac:dyDescent="0.25">
      <c r="A45" s="180" t="s">
        <v>255</v>
      </c>
      <c r="B45" s="124">
        <v>918</v>
      </c>
      <c r="C45" s="8" t="s">
        <v>24</v>
      </c>
      <c r="D45" s="8" t="s">
        <v>83</v>
      </c>
      <c r="E45" s="131">
        <v>89</v>
      </c>
      <c r="F45" s="8"/>
      <c r="G45" s="8"/>
      <c r="H45" s="148"/>
      <c r="I45" s="148"/>
      <c r="J45" s="132">
        <f>J46</f>
        <v>1</v>
      </c>
      <c r="K45" s="132">
        <f t="shared" si="12"/>
        <v>1</v>
      </c>
      <c r="L45" s="132">
        <f t="shared" si="12"/>
        <v>1</v>
      </c>
    </row>
    <row r="46" spans="1:12" ht="47.25" x14ac:dyDescent="0.25">
      <c r="A46" s="181" t="s">
        <v>256</v>
      </c>
      <c r="B46" s="124">
        <v>918</v>
      </c>
      <c r="C46" s="8" t="s">
        <v>24</v>
      </c>
      <c r="D46" s="8" t="s">
        <v>83</v>
      </c>
      <c r="E46" s="131">
        <v>89</v>
      </c>
      <c r="F46" s="8" t="s">
        <v>36</v>
      </c>
      <c r="G46" s="8"/>
      <c r="H46" s="148"/>
      <c r="I46" s="148"/>
      <c r="J46" s="132">
        <f>J47</f>
        <v>1</v>
      </c>
      <c r="K46" s="132">
        <f t="shared" si="12"/>
        <v>1</v>
      </c>
      <c r="L46" s="132">
        <f t="shared" si="12"/>
        <v>1</v>
      </c>
    </row>
    <row r="47" spans="1:12" ht="31.5" x14ac:dyDescent="0.25">
      <c r="A47" s="133" t="s">
        <v>180</v>
      </c>
      <c r="B47" s="124">
        <v>918</v>
      </c>
      <c r="C47" s="8" t="s">
        <v>24</v>
      </c>
      <c r="D47" s="8" t="s">
        <v>83</v>
      </c>
      <c r="E47" s="131">
        <v>89</v>
      </c>
      <c r="F47" s="8" t="s">
        <v>36</v>
      </c>
      <c r="G47" s="8" t="s">
        <v>74</v>
      </c>
      <c r="H47" s="8" t="s">
        <v>84</v>
      </c>
      <c r="I47" s="148"/>
      <c r="J47" s="132">
        <f>J48</f>
        <v>1</v>
      </c>
      <c r="K47" s="132">
        <f t="shared" si="12"/>
        <v>1</v>
      </c>
      <c r="L47" s="132">
        <f t="shared" si="12"/>
        <v>1</v>
      </c>
    </row>
    <row r="48" spans="1:12" x14ac:dyDescent="0.25">
      <c r="A48" s="138" t="s">
        <v>178</v>
      </c>
      <c r="B48" s="124">
        <v>918</v>
      </c>
      <c r="C48" s="8" t="s">
        <v>24</v>
      </c>
      <c r="D48" s="8" t="s">
        <v>83</v>
      </c>
      <c r="E48" s="131">
        <v>89</v>
      </c>
      <c r="F48" s="8" t="s">
        <v>36</v>
      </c>
      <c r="G48" s="8" t="s">
        <v>74</v>
      </c>
      <c r="H48" s="8" t="s">
        <v>84</v>
      </c>
      <c r="I48" s="148" t="s">
        <v>179</v>
      </c>
      <c r="J48" s="132">
        <f>J49</f>
        <v>1</v>
      </c>
      <c r="K48" s="132">
        <f t="shared" si="12"/>
        <v>1</v>
      </c>
      <c r="L48" s="132">
        <f t="shared" si="12"/>
        <v>1</v>
      </c>
    </row>
    <row r="49" spans="1:12" ht="17.25" customHeight="1" x14ac:dyDescent="0.25">
      <c r="A49" s="133" t="s">
        <v>85</v>
      </c>
      <c r="B49" s="124">
        <v>918</v>
      </c>
      <c r="C49" s="8" t="s">
        <v>24</v>
      </c>
      <c r="D49" s="8" t="s">
        <v>83</v>
      </c>
      <c r="E49" s="8" t="s">
        <v>86</v>
      </c>
      <c r="F49" s="8" t="s">
        <v>36</v>
      </c>
      <c r="G49" s="8" t="s">
        <v>74</v>
      </c>
      <c r="H49" s="8" t="s">
        <v>84</v>
      </c>
      <c r="I49" s="148" t="s">
        <v>87</v>
      </c>
      <c r="J49" s="132">
        <v>1</v>
      </c>
      <c r="K49" s="132">
        <v>1</v>
      </c>
      <c r="L49" s="132">
        <v>1</v>
      </c>
    </row>
    <row r="50" spans="1:12" hidden="1" x14ac:dyDescent="0.25">
      <c r="A50" s="133" t="s">
        <v>88</v>
      </c>
      <c r="B50" s="124">
        <v>918</v>
      </c>
      <c r="C50" s="150" t="s">
        <v>24</v>
      </c>
      <c r="D50" s="144" t="s">
        <v>68</v>
      </c>
      <c r="E50" s="7"/>
      <c r="F50" s="7"/>
      <c r="G50" s="7"/>
      <c r="H50" s="7"/>
      <c r="I50" s="139"/>
      <c r="J50" s="156">
        <f>J51+J54+J57+J60</f>
        <v>4.5</v>
      </c>
      <c r="K50" s="74"/>
      <c r="L50" s="74"/>
    </row>
    <row r="51" spans="1:12" ht="37.5" hidden="1" customHeight="1" x14ac:dyDescent="0.25">
      <c r="A51" s="12" t="s">
        <v>125</v>
      </c>
      <c r="B51" s="124">
        <v>918</v>
      </c>
      <c r="C51" s="7" t="s">
        <v>24</v>
      </c>
      <c r="D51" s="7" t="s">
        <v>68</v>
      </c>
      <c r="E51" s="7" t="s">
        <v>24</v>
      </c>
      <c r="F51" s="7"/>
      <c r="G51" s="7"/>
      <c r="H51" s="7"/>
      <c r="I51" s="139"/>
      <c r="J51" s="74">
        <f>J52</f>
        <v>1.5</v>
      </c>
      <c r="K51" s="74"/>
      <c r="L51" s="74"/>
    </row>
    <row r="52" spans="1:12" s="149" customFormat="1" hidden="1" x14ac:dyDescent="0.25">
      <c r="A52" s="12" t="s">
        <v>89</v>
      </c>
      <c r="B52" s="124">
        <v>918</v>
      </c>
      <c r="C52" s="7" t="s">
        <v>24</v>
      </c>
      <c r="D52" s="7" t="s">
        <v>68</v>
      </c>
      <c r="E52" s="7" t="s">
        <v>24</v>
      </c>
      <c r="F52" s="7" t="s">
        <v>72</v>
      </c>
      <c r="G52" s="7" t="s">
        <v>74</v>
      </c>
      <c r="H52" s="7" t="s">
        <v>90</v>
      </c>
      <c r="I52" s="7"/>
      <c r="J52" s="74">
        <f>J53</f>
        <v>1.5</v>
      </c>
      <c r="K52" s="156"/>
      <c r="L52" s="156"/>
    </row>
    <row r="53" spans="1:12" s="149" customFormat="1" hidden="1" x14ac:dyDescent="0.25">
      <c r="A53" s="138" t="s">
        <v>80</v>
      </c>
      <c r="B53" s="124">
        <v>918</v>
      </c>
      <c r="C53" s="7" t="s">
        <v>24</v>
      </c>
      <c r="D53" s="7" t="s">
        <v>68</v>
      </c>
      <c r="E53" s="7" t="s">
        <v>24</v>
      </c>
      <c r="F53" s="7" t="s">
        <v>72</v>
      </c>
      <c r="G53" s="7" t="s">
        <v>74</v>
      </c>
      <c r="H53" s="7" t="s">
        <v>90</v>
      </c>
      <c r="I53" s="7" t="s">
        <v>91</v>
      </c>
      <c r="J53" s="74">
        <v>1.5</v>
      </c>
      <c r="K53" s="156"/>
      <c r="L53" s="156"/>
    </row>
    <row r="54" spans="1:12" s="149" customFormat="1" ht="31.5" hidden="1" x14ac:dyDescent="0.25">
      <c r="A54" s="133" t="s">
        <v>126</v>
      </c>
      <c r="B54" s="124">
        <v>918</v>
      </c>
      <c r="C54" s="7" t="s">
        <v>24</v>
      </c>
      <c r="D54" s="7" t="s">
        <v>68</v>
      </c>
      <c r="E54" s="7" t="s">
        <v>92</v>
      </c>
      <c r="F54" s="7"/>
      <c r="G54" s="7"/>
      <c r="H54" s="7"/>
      <c r="I54" s="7"/>
      <c r="J54" s="74">
        <f>J55</f>
        <v>1</v>
      </c>
      <c r="K54" s="156"/>
      <c r="L54" s="156"/>
    </row>
    <row r="55" spans="1:12" s="149" customFormat="1" hidden="1" x14ac:dyDescent="0.25">
      <c r="A55" s="133" t="s">
        <v>93</v>
      </c>
      <c r="B55" s="124">
        <v>918</v>
      </c>
      <c r="C55" s="7" t="s">
        <v>24</v>
      </c>
      <c r="D55" s="7" t="s">
        <v>68</v>
      </c>
      <c r="E55" s="7" t="s">
        <v>92</v>
      </c>
      <c r="F55" s="7" t="s">
        <v>72</v>
      </c>
      <c r="G55" s="7" t="s">
        <v>74</v>
      </c>
      <c r="H55" s="7" t="s">
        <v>94</v>
      </c>
      <c r="I55" s="7"/>
      <c r="J55" s="74">
        <f>J56</f>
        <v>1</v>
      </c>
      <c r="K55" s="156"/>
      <c r="L55" s="156"/>
    </row>
    <row r="56" spans="1:12" s="149" customFormat="1" hidden="1" x14ac:dyDescent="0.25">
      <c r="A56" s="138" t="s">
        <v>80</v>
      </c>
      <c r="B56" s="124">
        <v>918</v>
      </c>
      <c r="C56" s="7" t="s">
        <v>24</v>
      </c>
      <c r="D56" s="7" t="s">
        <v>68</v>
      </c>
      <c r="E56" s="7" t="s">
        <v>92</v>
      </c>
      <c r="F56" s="7" t="s">
        <v>72</v>
      </c>
      <c r="G56" s="7" t="s">
        <v>74</v>
      </c>
      <c r="H56" s="7" t="s">
        <v>94</v>
      </c>
      <c r="I56" s="7" t="s">
        <v>91</v>
      </c>
      <c r="J56" s="74">
        <v>1</v>
      </c>
      <c r="K56" s="156"/>
      <c r="L56" s="156"/>
    </row>
    <row r="57" spans="1:12" s="149" customFormat="1" ht="43.5" hidden="1" customHeight="1" x14ac:dyDescent="0.25">
      <c r="A57" s="133" t="s">
        <v>127</v>
      </c>
      <c r="B57" s="124">
        <v>918</v>
      </c>
      <c r="C57" s="7" t="s">
        <v>24</v>
      </c>
      <c r="D57" s="7" t="s">
        <v>68</v>
      </c>
      <c r="E57" s="7" t="s">
        <v>128</v>
      </c>
      <c r="F57" s="7"/>
      <c r="G57" s="7"/>
      <c r="H57" s="7"/>
      <c r="I57" s="7"/>
      <c r="J57" s="74">
        <f>J58</f>
        <v>1</v>
      </c>
      <c r="K57" s="156"/>
      <c r="L57" s="156"/>
    </row>
    <row r="58" spans="1:12" ht="18" hidden="1" customHeight="1" x14ac:dyDescent="0.25">
      <c r="A58" s="133" t="s">
        <v>154</v>
      </c>
      <c r="B58" s="124">
        <v>918</v>
      </c>
      <c r="C58" s="154" t="s">
        <v>24</v>
      </c>
      <c r="D58" s="154" t="s">
        <v>68</v>
      </c>
      <c r="E58" s="154" t="s">
        <v>128</v>
      </c>
      <c r="F58" s="154" t="s">
        <v>72</v>
      </c>
      <c r="G58" s="154" t="s">
        <v>74</v>
      </c>
      <c r="H58" s="154" t="s">
        <v>155</v>
      </c>
      <c r="I58" s="154"/>
      <c r="J58" s="74">
        <f>J59</f>
        <v>1</v>
      </c>
      <c r="K58" s="74"/>
      <c r="L58" s="74"/>
    </row>
    <row r="59" spans="1:12" ht="18.75" hidden="1" customHeight="1" x14ac:dyDescent="0.25">
      <c r="A59" s="138" t="s">
        <v>80</v>
      </c>
      <c r="B59" s="124">
        <v>918</v>
      </c>
      <c r="C59" s="155" t="s">
        <v>24</v>
      </c>
      <c r="D59" s="155" t="s">
        <v>68</v>
      </c>
      <c r="E59" s="155" t="s">
        <v>128</v>
      </c>
      <c r="F59" s="155" t="s">
        <v>72</v>
      </c>
      <c r="G59" s="155" t="s">
        <v>74</v>
      </c>
      <c r="H59" s="155" t="s">
        <v>155</v>
      </c>
      <c r="I59" s="155" t="s">
        <v>91</v>
      </c>
      <c r="J59" s="74">
        <v>1</v>
      </c>
      <c r="K59" s="74"/>
      <c r="L59" s="74"/>
    </row>
    <row r="60" spans="1:12" ht="36" hidden="1" customHeight="1" x14ac:dyDescent="0.25">
      <c r="A60" s="133" t="s">
        <v>129</v>
      </c>
      <c r="B60" s="124">
        <v>918</v>
      </c>
      <c r="C60" s="7" t="s">
        <v>24</v>
      </c>
      <c r="D60" s="7" t="s">
        <v>68</v>
      </c>
      <c r="E60" s="7" t="s">
        <v>95</v>
      </c>
      <c r="F60" s="7"/>
      <c r="G60" s="7"/>
      <c r="H60" s="7"/>
      <c r="I60" s="8"/>
      <c r="J60" s="74">
        <f>J61</f>
        <v>1</v>
      </c>
      <c r="K60" s="74"/>
      <c r="L60" s="74"/>
    </row>
    <row r="61" spans="1:12" ht="31.5" hidden="1" x14ac:dyDescent="0.25">
      <c r="A61" s="12" t="s">
        <v>96</v>
      </c>
      <c r="B61" s="124">
        <v>918</v>
      </c>
      <c r="C61" s="7" t="s">
        <v>24</v>
      </c>
      <c r="D61" s="7" t="s">
        <v>68</v>
      </c>
      <c r="E61" s="7" t="s">
        <v>95</v>
      </c>
      <c r="F61" s="7" t="s">
        <v>72</v>
      </c>
      <c r="G61" s="7" t="s">
        <v>74</v>
      </c>
      <c r="H61" s="7" t="s">
        <v>97</v>
      </c>
      <c r="I61" s="8"/>
      <c r="J61" s="74">
        <f>J62</f>
        <v>1</v>
      </c>
      <c r="K61" s="74"/>
      <c r="L61" s="74"/>
    </row>
    <row r="62" spans="1:12" hidden="1" x14ac:dyDescent="0.25">
      <c r="A62" s="138" t="s">
        <v>80</v>
      </c>
      <c r="B62" s="124">
        <v>918</v>
      </c>
      <c r="C62" s="7" t="s">
        <v>24</v>
      </c>
      <c r="D62" s="7" t="s">
        <v>68</v>
      </c>
      <c r="E62" s="7" t="s">
        <v>95</v>
      </c>
      <c r="F62" s="7" t="s">
        <v>72</v>
      </c>
      <c r="G62" s="7" t="s">
        <v>74</v>
      </c>
      <c r="H62" s="7" t="s">
        <v>97</v>
      </c>
      <c r="I62" s="8" t="s">
        <v>91</v>
      </c>
      <c r="J62" s="74">
        <v>1</v>
      </c>
      <c r="K62" s="74"/>
      <c r="L62" s="74"/>
    </row>
    <row r="63" spans="1:12" x14ac:dyDescent="0.25">
      <c r="A63" s="128" t="s">
        <v>98</v>
      </c>
      <c r="B63" s="124">
        <v>918</v>
      </c>
      <c r="C63" s="144" t="s">
        <v>63</v>
      </c>
      <c r="D63" s="144"/>
      <c r="E63" s="146"/>
      <c r="F63" s="144"/>
      <c r="G63" s="144"/>
      <c r="H63" s="144"/>
      <c r="I63" s="157"/>
      <c r="J63" s="127">
        <f>J64</f>
        <v>78.7</v>
      </c>
      <c r="K63" s="127">
        <f>K64</f>
        <v>78.8</v>
      </c>
      <c r="L63" s="127">
        <f>L64</f>
        <v>80.599999999999994</v>
      </c>
    </row>
    <row r="64" spans="1:12" x14ac:dyDescent="0.25">
      <c r="A64" s="135" t="s">
        <v>99</v>
      </c>
      <c r="B64" s="124">
        <v>918</v>
      </c>
      <c r="C64" s="158" t="s">
        <v>63</v>
      </c>
      <c r="D64" s="158" t="s">
        <v>64</v>
      </c>
      <c r="E64" s="129"/>
      <c r="F64" s="125"/>
      <c r="G64" s="125"/>
      <c r="H64" s="125"/>
      <c r="I64" s="159"/>
      <c r="J64" s="127">
        <f>J67</f>
        <v>78.7</v>
      </c>
      <c r="K64" s="127">
        <f>K67</f>
        <v>78.8</v>
      </c>
      <c r="L64" s="127">
        <f>L67</f>
        <v>80.599999999999994</v>
      </c>
    </row>
    <row r="65" spans="1:12" ht="31.5" x14ac:dyDescent="0.25">
      <c r="A65" s="180" t="s">
        <v>255</v>
      </c>
      <c r="B65" s="124">
        <v>918</v>
      </c>
      <c r="C65" s="139" t="s">
        <v>63</v>
      </c>
      <c r="D65" s="139" t="s">
        <v>64</v>
      </c>
      <c r="E65" s="7">
        <v>89</v>
      </c>
      <c r="F65" s="7"/>
      <c r="G65" s="7"/>
      <c r="H65" s="7"/>
      <c r="I65" s="160"/>
      <c r="J65" s="132">
        <f t="shared" ref="J65:L66" si="13">J66</f>
        <v>78.7</v>
      </c>
      <c r="K65" s="132">
        <f t="shared" si="13"/>
        <v>78.8</v>
      </c>
      <c r="L65" s="132">
        <f t="shared" si="13"/>
        <v>80.599999999999994</v>
      </c>
    </row>
    <row r="66" spans="1:12" ht="47.25" x14ac:dyDescent="0.25">
      <c r="A66" s="181" t="s">
        <v>256</v>
      </c>
      <c r="B66" s="124">
        <v>918</v>
      </c>
      <c r="C66" s="139" t="s">
        <v>63</v>
      </c>
      <c r="D66" s="139" t="s">
        <v>64</v>
      </c>
      <c r="E66" s="7">
        <v>89</v>
      </c>
      <c r="F66" s="7">
        <v>1</v>
      </c>
      <c r="G66" s="7"/>
      <c r="H66" s="7"/>
      <c r="I66" s="160"/>
      <c r="J66" s="132">
        <f t="shared" si="13"/>
        <v>78.7</v>
      </c>
      <c r="K66" s="132">
        <f t="shared" si="13"/>
        <v>78.8</v>
      </c>
      <c r="L66" s="132">
        <f t="shared" si="13"/>
        <v>80.599999999999994</v>
      </c>
    </row>
    <row r="67" spans="1:12" ht="31.5" x14ac:dyDescent="0.25">
      <c r="A67" s="161" t="s">
        <v>100</v>
      </c>
      <c r="B67" s="124">
        <v>918</v>
      </c>
      <c r="C67" s="139" t="s">
        <v>63</v>
      </c>
      <c r="D67" s="139" t="s">
        <v>64</v>
      </c>
      <c r="E67" s="162">
        <v>89</v>
      </c>
      <c r="F67" s="7">
        <v>1</v>
      </c>
      <c r="G67" s="7" t="s">
        <v>74</v>
      </c>
      <c r="H67" s="7">
        <v>51180</v>
      </c>
      <c r="I67" s="160"/>
      <c r="J67" s="72">
        <f>J68+J70</f>
        <v>78.7</v>
      </c>
      <c r="K67" s="72">
        <f>K68+K70</f>
        <v>78.8</v>
      </c>
      <c r="L67" s="72">
        <f>L68+L70</f>
        <v>80.599999999999994</v>
      </c>
    </row>
    <row r="68" spans="1:12" ht="47.25" x14ac:dyDescent="0.25">
      <c r="A68" s="134" t="s">
        <v>174</v>
      </c>
      <c r="B68" s="124">
        <v>918</v>
      </c>
      <c r="C68" s="139" t="s">
        <v>63</v>
      </c>
      <c r="D68" s="139" t="s">
        <v>64</v>
      </c>
      <c r="E68" s="162">
        <v>89</v>
      </c>
      <c r="F68" s="7">
        <v>1</v>
      </c>
      <c r="G68" s="7" t="s">
        <v>74</v>
      </c>
      <c r="H68" s="7" t="s">
        <v>101</v>
      </c>
      <c r="I68" s="160" t="s">
        <v>176</v>
      </c>
      <c r="J68" s="72">
        <f>J69</f>
        <v>74.8</v>
      </c>
      <c r="K68" s="72">
        <f>K69</f>
        <v>74.8</v>
      </c>
      <c r="L68" s="72">
        <f>L69</f>
        <v>76.599999999999994</v>
      </c>
    </row>
    <row r="69" spans="1:12" x14ac:dyDescent="0.25">
      <c r="A69" s="134" t="s">
        <v>175</v>
      </c>
      <c r="B69" s="124">
        <v>918</v>
      </c>
      <c r="C69" s="139" t="s">
        <v>63</v>
      </c>
      <c r="D69" s="139" t="s">
        <v>64</v>
      </c>
      <c r="E69" s="162">
        <v>89</v>
      </c>
      <c r="F69" s="7">
        <v>1</v>
      </c>
      <c r="G69" s="7" t="s">
        <v>74</v>
      </c>
      <c r="H69" s="7" t="s">
        <v>101</v>
      </c>
      <c r="I69" s="160" t="s">
        <v>177</v>
      </c>
      <c r="J69" s="72">
        <v>74.8</v>
      </c>
      <c r="K69" s="72">
        <v>74.8</v>
      </c>
      <c r="L69" s="72">
        <v>76.599999999999994</v>
      </c>
    </row>
    <row r="70" spans="1:12" ht="18.75" customHeight="1" x14ac:dyDescent="0.25">
      <c r="A70" s="133" t="s">
        <v>168</v>
      </c>
      <c r="B70" s="124">
        <v>918</v>
      </c>
      <c r="C70" s="139" t="s">
        <v>63</v>
      </c>
      <c r="D70" s="139" t="s">
        <v>64</v>
      </c>
      <c r="E70" s="162">
        <v>89</v>
      </c>
      <c r="F70" s="7">
        <v>1</v>
      </c>
      <c r="G70" s="7" t="s">
        <v>74</v>
      </c>
      <c r="H70" s="7">
        <v>51180</v>
      </c>
      <c r="I70" s="160" t="s">
        <v>170</v>
      </c>
      <c r="J70" s="72">
        <f t="shared" ref="J70:L70" si="14">J71</f>
        <v>3.9</v>
      </c>
      <c r="K70" s="72">
        <f t="shared" si="14"/>
        <v>4</v>
      </c>
      <c r="L70" s="72">
        <f t="shared" si="14"/>
        <v>4</v>
      </c>
    </row>
    <row r="71" spans="1:12" ht="31.5" x14ac:dyDescent="0.25">
      <c r="A71" s="133" t="s">
        <v>169</v>
      </c>
      <c r="B71" s="124">
        <v>918</v>
      </c>
      <c r="C71" s="139" t="s">
        <v>63</v>
      </c>
      <c r="D71" s="139" t="s">
        <v>64</v>
      </c>
      <c r="E71" s="162">
        <v>89</v>
      </c>
      <c r="F71" s="7">
        <v>1</v>
      </c>
      <c r="G71" s="7" t="s">
        <v>74</v>
      </c>
      <c r="H71" s="7">
        <v>51180</v>
      </c>
      <c r="I71" s="160" t="s">
        <v>171</v>
      </c>
      <c r="J71" s="72">
        <v>3.9</v>
      </c>
      <c r="K71" s="72">
        <v>4</v>
      </c>
      <c r="L71" s="72">
        <v>4</v>
      </c>
    </row>
    <row r="72" spans="1:12" x14ac:dyDescent="0.25">
      <c r="A72" s="135" t="s">
        <v>102</v>
      </c>
      <c r="B72" s="124">
        <v>918</v>
      </c>
      <c r="C72" s="158" t="s">
        <v>25</v>
      </c>
      <c r="D72" s="158"/>
      <c r="E72" s="125"/>
      <c r="F72" s="125"/>
      <c r="G72" s="125"/>
      <c r="H72" s="125"/>
      <c r="I72" s="125"/>
      <c r="J72" s="147">
        <f t="shared" ref="J72:L77" si="15">J73</f>
        <v>359.4</v>
      </c>
      <c r="K72" s="147">
        <f t="shared" si="15"/>
        <v>385.3</v>
      </c>
      <c r="L72" s="147">
        <f t="shared" si="15"/>
        <v>414</v>
      </c>
    </row>
    <row r="73" spans="1:12" x14ac:dyDescent="0.25">
      <c r="A73" s="135" t="s">
        <v>103</v>
      </c>
      <c r="B73" s="124">
        <v>918</v>
      </c>
      <c r="C73" s="125" t="s">
        <v>25</v>
      </c>
      <c r="D73" s="125" t="s">
        <v>66</v>
      </c>
      <c r="E73" s="163"/>
      <c r="F73" s="163"/>
      <c r="G73" s="163"/>
      <c r="H73" s="163"/>
      <c r="I73" s="125"/>
      <c r="J73" s="72">
        <f t="shared" si="15"/>
        <v>359.4</v>
      </c>
      <c r="K73" s="72">
        <f t="shared" si="15"/>
        <v>385.3</v>
      </c>
      <c r="L73" s="72">
        <f t="shared" si="15"/>
        <v>414</v>
      </c>
    </row>
    <row r="74" spans="1:12" ht="31.5" x14ac:dyDescent="0.25">
      <c r="A74" s="180" t="s">
        <v>255</v>
      </c>
      <c r="B74" s="124">
        <v>918</v>
      </c>
      <c r="C74" s="8" t="s">
        <v>25</v>
      </c>
      <c r="D74" s="8" t="s">
        <v>66</v>
      </c>
      <c r="E74" s="8" t="s">
        <v>86</v>
      </c>
      <c r="F74" s="8"/>
      <c r="G74" s="8"/>
      <c r="H74" s="8"/>
      <c r="I74" s="7"/>
      <c r="J74" s="72">
        <f>J76</f>
        <v>359.4</v>
      </c>
      <c r="K74" s="72">
        <f>K76</f>
        <v>385.3</v>
      </c>
      <c r="L74" s="72">
        <f>L76</f>
        <v>414</v>
      </c>
    </row>
    <row r="75" spans="1:12" ht="47.25" x14ac:dyDescent="0.25">
      <c r="A75" s="181" t="s">
        <v>256</v>
      </c>
      <c r="B75" s="124">
        <v>918</v>
      </c>
      <c r="C75" s="8" t="s">
        <v>25</v>
      </c>
      <c r="D75" s="8" t="s">
        <v>66</v>
      </c>
      <c r="E75" s="8" t="s">
        <v>86</v>
      </c>
      <c r="F75" s="8" t="s">
        <v>36</v>
      </c>
      <c r="G75" s="8"/>
      <c r="H75" s="8"/>
      <c r="I75" s="7"/>
      <c r="J75" s="72"/>
      <c r="K75" s="72"/>
      <c r="L75" s="72"/>
    </row>
    <row r="76" spans="1:12" ht="47.25" x14ac:dyDescent="0.25">
      <c r="A76" s="96" t="s">
        <v>297</v>
      </c>
      <c r="B76" s="124">
        <v>918</v>
      </c>
      <c r="C76" s="8" t="s">
        <v>25</v>
      </c>
      <c r="D76" s="8" t="s">
        <v>66</v>
      </c>
      <c r="E76" s="8" t="s">
        <v>86</v>
      </c>
      <c r="F76" s="8" t="s">
        <v>36</v>
      </c>
      <c r="G76" s="8" t="s">
        <v>74</v>
      </c>
      <c r="H76" s="8" t="s">
        <v>104</v>
      </c>
      <c r="I76" s="7"/>
      <c r="J76" s="72">
        <f t="shared" si="15"/>
        <v>359.4</v>
      </c>
      <c r="K76" s="72">
        <f t="shared" si="15"/>
        <v>385.3</v>
      </c>
      <c r="L76" s="72">
        <f t="shared" si="15"/>
        <v>414</v>
      </c>
    </row>
    <row r="77" spans="1:12" ht="18.75" customHeight="1" x14ac:dyDescent="0.25">
      <c r="A77" s="133" t="s">
        <v>168</v>
      </c>
      <c r="B77" s="124">
        <v>918</v>
      </c>
      <c r="C77" s="8" t="s">
        <v>25</v>
      </c>
      <c r="D77" s="8" t="s">
        <v>66</v>
      </c>
      <c r="E77" s="8" t="s">
        <v>86</v>
      </c>
      <c r="F77" s="8" t="s">
        <v>36</v>
      </c>
      <c r="G77" s="8" t="s">
        <v>74</v>
      </c>
      <c r="H77" s="8" t="s">
        <v>104</v>
      </c>
      <c r="I77" s="7" t="s">
        <v>170</v>
      </c>
      <c r="J77" s="72">
        <f t="shared" si="15"/>
        <v>359.4</v>
      </c>
      <c r="K77" s="72">
        <f t="shared" si="15"/>
        <v>385.3</v>
      </c>
      <c r="L77" s="72">
        <f t="shared" si="15"/>
        <v>414</v>
      </c>
    </row>
    <row r="78" spans="1:12" ht="33.75" customHeight="1" x14ac:dyDescent="0.25">
      <c r="A78" s="133" t="s">
        <v>169</v>
      </c>
      <c r="B78" s="124">
        <v>918</v>
      </c>
      <c r="C78" s="8" t="s">
        <v>25</v>
      </c>
      <c r="D78" s="8" t="s">
        <v>66</v>
      </c>
      <c r="E78" s="8" t="s">
        <v>86</v>
      </c>
      <c r="F78" s="8" t="s">
        <v>36</v>
      </c>
      <c r="G78" s="8" t="s">
        <v>74</v>
      </c>
      <c r="H78" s="8" t="s">
        <v>104</v>
      </c>
      <c r="I78" s="7" t="s">
        <v>171</v>
      </c>
      <c r="J78" s="72">
        <v>359.4</v>
      </c>
      <c r="K78" s="72">
        <v>385.3</v>
      </c>
      <c r="L78" s="72">
        <v>414</v>
      </c>
    </row>
    <row r="79" spans="1:12" x14ac:dyDescent="0.25">
      <c r="A79" s="135" t="s">
        <v>28</v>
      </c>
      <c r="B79" s="124">
        <v>918</v>
      </c>
      <c r="C79" s="125" t="s">
        <v>27</v>
      </c>
      <c r="D79" s="125"/>
      <c r="E79" s="125"/>
      <c r="F79" s="125"/>
      <c r="G79" s="125"/>
      <c r="H79" s="73"/>
      <c r="I79" s="73"/>
      <c r="J79" s="156">
        <f>J80+J89</f>
        <v>831.63333</v>
      </c>
      <c r="K79" s="156">
        <f>K80+K89</f>
        <v>18.2</v>
      </c>
      <c r="L79" s="156">
        <f>L80+L89</f>
        <v>18.399999999999999</v>
      </c>
    </row>
    <row r="80" spans="1:12" x14ac:dyDescent="0.25">
      <c r="A80" s="135" t="s">
        <v>105</v>
      </c>
      <c r="B80" s="124">
        <v>918</v>
      </c>
      <c r="C80" s="125" t="s">
        <v>27</v>
      </c>
      <c r="D80" s="125" t="s">
        <v>63</v>
      </c>
      <c r="E80" s="125"/>
      <c r="F80" s="125"/>
      <c r="G80" s="125"/>
      <c r="H80" s="165"/>
      <c r="I80" s="165"/>
      <c r="J80" s="156">
        <f>J81+J86</f>
        <v>758.73333000000002</v>
      </c>
      <c r="K80" s="156">
        <f>K81+K86</f>
        <v>0.4</v>
      </c>
      <c r="L80" s="156">
        <f>L81+L86</f>
        <v>0.4</v>
      </c>
    </row>
    <row r="81" spans="1:12" ht="31.5" x14ac:dyDescent="0.25">
      <c r="A81" s="180" t="s">
        <v>255</v>
      </c>
      <c r="B81" s="124">
        <v>918</v>
      </c>
      <c r="C81" s="7" t="s">
        <v>27</v>
      </c>
      <c r="D81" s="7" t="s">
        <v>63</v>
      </c>
      <c r="E81" s="7" t="s">
        <v>86</v>
      </c>
      <c r="F81" s="7"/>
      <c r="G81" s="7"/>
      <c r="H81" s="73"/>
      <c r="I81" s="73"/>
      <c r="J81" s="74">
        <f>J83</f>
        <v>758.33333000000005</v>
      </c>
      <c r="K81" s="74">
        <f>K83</f>
        <v>0</v>
      </c>
      <c r="L81" s="74">
        <f>L83</f>
        <v>0</v>
      </c>
    </row>
    <row r="82" spans="1:12" ht="47.25" x14ac:dyDescent="0.25">
      <c r="A82" s="181" t="s">
        <v>256</v>
      </c>
      <c r="B82" s="124">
        <v>918</v>
      </c>
      <c r="C82" s="7" t="s">
        <v>27</v>
      </c>
      <c r="D82" s="7" t="s">
        <v>63</v>
      </c>
      <c r="E82" s="7" t="s">
        <v>86</v>
      </c>
      <c r="F82" s="7" t="s">
        <v>36</v>
      </c>
      <c r="G82" s="7"/>
      <c r="H82" s="73"/>
      <c r="I82" s="73"/>
      <c r="J82" s="74">
        <f>J83</f>
        <v>758.33333000000005</v>
      </c>
      <c r="K82" s="74">
        <f t="shared" ref="K82:L83" si="16">K83</f>
        <v>0</v>
      </c>
      <c r="L82" s="74">
        <f t="shared" si="16"/>
        <v>0</v>
      </c>
    </row>
    <row r="83" spans="1:12" ht="24.6" customHeight="1" x14ac:dyDescent="0.25">
      <c r="A83" s="76" t="s">
        <v>305</v>
      </c>
      <c r="B83" s="124">
        <v>918</v>
      </c>
      <c r="C83" s="7" t="s">
        <v>27</v>
      </c>
      <c r="D83" s="7" t="s">
        <v>63</v>
      </c>
      <c r="E83" s="7" t="s">
        <v>86</v>
      </c>
      <c r="F83" s="7" t="s">
        <v>36</v>
      </c>
      <c r="G83" s="7" t="s">
        <v>74</v>
      </c>
      <c r="H83" s="13" t="s">
        <v>304</v>
      </c>
      <c r="I83" s="73"/>
      <c r="J83" s="74">
        <f>J84</f>
        <v>758.33333000000005</v>
      </c>
      <c r="K83" s="74">
        <f t="shared" si="16"/>
        <v>0</v>
      </c>
      <c r="L83" s="74">
        <f t="shared" si="16"/>
        <v>0</v>
      </c>
    </row>
    <row r="84" spans="1:12" ht="21.75" customHeight="1" x14ac:dyDescent="0.25">
      <c r="A84" s="12" t="s">
        <v>172</v>
      </c>
      <c r="B84" s="124">
        <v>918</v>
      </c>
      <c r="C84" s="7" t="s">
        <v>27</v>
      </c>
      <c r="D84" s="7" t="s">
        <v>63</v>
      </c>
      <c r="E84" s="7" t="s">
        <v>86</v>
      </c>
      <c r="F84" s="7" t="s">
        <v>36</v>
      </c>
      <c r="G84" s="7" t="s">
        <v>74</v>
      </c>
      <c r="H84" s="13" t="s">
        <v>304</v>
      </c>
      <c r="I84" s="13">
        <v>400</v>
      </c>
      <c r="J84" s="74">
        <f t="shared" ref="J84:L84" si="17">J85</f>
        <v>758.33333000000005</v>
      </c>
      <c r="K84" s="74">
        <f t="shared" si="17"/>
        <v>0</v>
      </c>
      <c r="L84" s="74">
        <f t="shared" si="17"/>
        <v>0</v>
      </c>
    </row>
    <row r="85" spans="1:12" x14ac:dyDescent="0.25">
      <c r="A85" s="12" t="s">
        <v>173</v>
      </c>
      <c r="B85" s="124">
        <v>918</v>
      </c>
      <c r="C85" s="7" t="s">
        <v>27</v>
      </c>
      <c r="D85" s="7" t="s">
        <v>63</v>
      </c>
      <c r="E85" s="7" t="s">
        <v>86</v>
      </c>
      <c r="F85" s="7" t="s">
        <v>36</v>
      </c>
      <c r="G85" s="7" t="s">
        <v>74</v>
      </c>
      <c r="H85" s="13" t="s">
        <v>304</v>
      </c>
      <c r="I85" s="13">
        <v>410</v>
      </c>
      <c r="J85" s="74">
        <f>750.75+7.58333</f>
        <v>758.33333000000005</v>
      </c>
      <c r="K85" s="74">
        <v>0</v>
      </c>
      <c r="L85" s="74">
        <v>0</v>
      </c>
    </row>
    <row r="86" spans="1:12" ht="49.15" customHeight="1" x14ac:dyDescent="0.25">
      <c r="A86" s="12" t="s">
        <v>298</v>
      </c>
      <c r="B86" s="124">
        <v>918</v>
      </c>
      <c r="C86" s="7" t="s">
        <v>27</v>
      </c>
      <c r="D86" s="7" t="s">
        <v>63</v>
      </c>
      <c r="E86" s="7">
        <v>89</v>
      </c>
      <c r="F86" s="7">
        <v>1</v>
      </c>
      <c r="G86" s="7" t="s">
        <v>74</v>
      </c>
      <c r="H86" s="7" t="s">
        <v>106</v>
      </c>
      <c r="I86" s="160"/>
      <c r="J86" s="74">
        <f t="shared" ref="J86:L87" si="18">J87</f>
        <v>0.4</v>
      </c>
      <c r="K86" s="74">
        <f t="shared" si="18"/>
        <v>0.4</v>
      </c>
      <c r="L86" s="74">
        <f t="shared" si="18"/>
        <v>0.4</v>
      </c>
    </row>
    <row r="87" spans="1:12" ht="19.5" customHeight="1" x14ac:dyDescent="0.25">
      <c r="A87" s="133" t="s">
        <v>168</v>
      </c>
      <c r="B87" s="124">
        <v>918</v>
      </c>
      <c r="C87" s="7" t="s">
        <v>27</v>
      </c>
      <c r="D87" s="7" t="s">
        <v>63</v>
      </c>
      <c r="E87" s="7">
        <v>89</v>
      </c>
      <c r="F87" s="7">
        <v>1</v>
      </c>
      <c r="G87" s="7" t="s">
        <v>74</v>
      </c>
      <c r="H87" s="7" t="s">
        <v>106</v>
      </c>
      <c r="I87" s="160" t="s">
        <v>170</v>
      </c>
      <c r="J87" s="74">
        <f t="shared" si="18"/>
        <v>0.4</v>
      </c>
      <c r="K87" s="74">
        <f t="shared" si="18"/>
        <v>0.4</v>
      </c>
      <c r="L87" s="74">
        <f t="shared" si="18"/>
        <v>0.4</v>
      </c>
    </row>
    <row r="88" spans="1:12" ht="31.5" x14ac:dyDescent="0.25">
      <c r="A88" s="133" t="s">
        <v>169</v>
      </c>
      <c r="B88" s="124">
        <v>918</v>
      </c>
      <c r="C88" s="7" t="s">
        <v>27</v>
      </c>
      <c r="D88" s="7" t="s">
        <v>63</v>
      </c>
      <c r="E88" s="7">
        <v>89</v>
      </c>
      <c r="F88" s="7">
        <v>1</v>
      </c>
      <c r="G88" s="7" t="s">
        <v>74</v>
      </c>
      <c r="H88" s="7" t="s">
        <v>106</v>
      </c>
      <c r="I88" s="160" t="s">
        <v>171</v>
      </c>
      <c r="J88" s="74">
        <v>0.4</v>
      </c>
      <c r="K88" s="74">
        <v>0.4</v>
      </c>
      <c r="L88" s="74">
        <v>0.4</v>
      </c>
    </row>
    <row r="89" spans="1:12" x14ac:dyDescent="0.25">
      <c r="A89" s="135" t="s">
        <v>107</v>
      </c>
      <c r="B89" s="124">
        <v>918</v>
      </c>
      <c r="C89" s="125" t="s">
        <v>27</v>
      </c>
      <c r="D89" s="125" t="s">
        <v>64</v>
      </c>
      <c r="E89" s="125"/>
      <c r="F89" s="125"/>
      <c r="G89" s="145"/>
      <c r="H89" s="165"/>
      <c r="I89" s="165"/>
      <c r="J89" s="156">
        <f>J90</f>
        <v>72.900000000000006</v>
      </c>
      <c r="K89" s="156">
        <f>K90</f>
        <v>17.8</v>
      </c>
      <c r="L89" s="156">
        <f>L90</f>
        <v>18</v>
      </c>
    </row>
    <row r="90" spans="1:12" ht="31.5" x14ac:dyDescent="0.25">
      <c r="A90" s="180" t="s">
        <v>255</v>
      </c>
      <c r="B90" s="124">
        <v>918</v>
      </c>
      <c r="C90" s="7" t="s">
        <v>27</v>
      </c>
      <c r="D90" s="7" t="s">
        <v>64</v>
      </c>
      <c r="E90" s="7" t="s">
        <v>86</v>
      </c>
      <c r="F90" s="7"/>
      <c r="G90" s="145"/>
      <c r="H90" s="73"/>
      <c r="I90" s="73"/>
      <c r="J90" s="74">
        <f>J92+J95</f>
        <v>72.900000000000006</v>
      </c>
      <c r="K90" s="74">
        <f>K92+K95</f>
        <v>17.8</v>
      </c>
      <c r="L90" s="74">
        <f>L92+L95</f>
        <v>18</v>
      </c>
    </row>
    <row r="91" spans="1:12" ht="47.25" x14ac:dyDescent="0.25">
      <c r="A91" s="181" t="s">
        <v>256</v>
      </c>
      <c r="B91" s="124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145"/>
      <c r="H91" s="73"/>
      <c r="I91" s="73"/>
      <c r="J91" s="74">
        <f>J92+J95</f>
        <v>72.900000000000006</v>
      </c>
      <c r="K91" s="74">
        <f>K92+K95</f>
        <v>17.8</v>
      </c>
      <c r="L91" s="74">
        <f>L92+L95</f>
        <v>18</v>
      </c>
    </row>
    <row r="92" spans="1:12" x14ac:dyDescent="0.25">
      <c r="A92" s="133" t="s">
        <v>108</v>
      </c>
      <c r="B92" s="124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43010</v>
      </c>
      <c r="I92" s="73"/>
      <c r="J92" s="74">
        <f>J93</f>
        <v>52.8</v>
      </c>
      <c r="K92" s="74">
        <f t="shared" ref="K92:L93" si="19">K93</f>
        <v>10.8</v>
      </c>
      <c r="L92" s="74">
        <f t="shared" si="19"/>
        <v>11</v>
      </c>
    </row>
    <row r="93" spans="1:12" ht="17.25" customHeight="1" x14ac:dyDescent="0.25">
      <c r="A93" s="133" t="s">
        <v>168</v>
      </c>
      <c r="B93" s="124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>
        <v>43010</v>
      </c>
      <c r="I93" s="13">
        <v>200</v>
      </c>
      <c r="J93" s="74">
        <f>J94</f>
        <v>52.8</v>
      </c>
      <c r="K93" s="74">
        <f t="shared" si="19"/>
        <v>10.8</v>
      </c>
      <c r="L93" s="74">
        <f t="shared" si="19"/>
        <v>11</v>
      </c>
    </row>
    <row r="94" spans="1:12" ht="31.5" x14ac:dyDescent="0.25">
      <c r="A94" s="133" t="s">
        <v>169</v>
      </c>
      <c r="B94" s="124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>
        <v>43010</v>
      </c>
      <c r="I94" s="13">
        <v>240</v>
      </c>
      <c r="J94" s="74">
        <v>52.8</v>
      </c>
      <c r="K94" s="74">
        <v>10.8</v>
      </c>
      <c r="L94" s="74">
        <v>11</v>
      </c>
    </row>
    <row r="95" spans="1:12" ht="19.5" customHeight="1" x14ac:dyDescent="0.25">
      <c r="A95" s="133" t="s">
        <v>272</v>
      </c>
      <c r="B95" s="124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>
        <v>43040</v>
      </c>
      <c r="I95" s="73"/>
      <c r="J95" s="74">
        <f>J96</f>
        <v>20.100000000000001</v>
      </c>
      <c r="K95" s="74">
        <f t="shared" ref="K95:L96" si="20">K96</f>
        <v>7</v>
      </c>
      <c r="L95" s="74">
        <f t="shared" si="20"/>
        <v>7</v>
      </c>
    </row>
    <row r="96" spans="1:12" ht="16.5" customHeight="1" x14ac:dyDescent="0.25">
      <c r="A96" s="133" t="s">
        <v>168</v>
      </c>
      <c r="B96" s="124">
        <v>918</v>
      </c>
      <c r="C96" s="7" t="s">
        <v>27</v>
      </c>
      <c r="D96" s="7" t="s">
        <v>64</v>
      </c>
      <c r="E96" s="7" t="s">
        <v>86</v>
      </c>
      <c r="F96" s="13">
        <v>1</v>
      </c>
      <c r="G96" s="8" t="s">
        <v>74</v>
      </c>
      <c r="H96" s="13">
        <v>43040</v>
      </c>
      <c r="I96" s="13">
        <v>200</v>
      </c>
      <c r="J96" s="74">
        <f>J97</f>
        <v>20.100000000000001</v>
      </c>
      <c r="K96" s="74">
        <f t="shared" si="20"/>
        <v>7</v>
      </c>
      <c r="L96" s="74">
        <f t="shared" si="20"/>
        <v>7</v>
      </c>
    </row>
    <row r="97" spans="1:12" ht="38.25" customHeight="1" x14ac:dyDescent="0.25">
      <c r="A97" s="133" t="s">
        <v>169</v>
      </c>
      <c r="B97" s="124">
        <v>918</v>
      </c>
      <c r="C97" s="7" t="s">
        <v>27</v>
      </c>
      <c r="D97" s="7" t="s">
        <v>64</v>
      </c>
      <c r="E97" s="7" t="s">
        <v>86</v>
      </c>
      <c r="F97" s="13">
        <v>1</v>
      </c>
      <c r="G97" s="8" t="s">
        <v>74</v>
      </c>
      <c r="H97" s="13">
        <v>43040</v>
      </c>
      <c r="I97" s="13">
        <v>240</v>
      </c>
      <c r="J97" s="74">
        <v>20.100000000000001</v>
      </c>
      <c r="K97" s="74">
        <v>7</v>
      </c>
      <c r="L97" s="74">
        <v>7</v>
      </c>
    </row>
    <row r="98" spans="1:12" x14ac:dyDescent="0.25">
      <c r="A98" s="135" t="s">
        <v>109</v>
      </c>
      <c r="B98" s="124">
        <v>918</v>
      </c>
      <c r="C98" s="125" t="s">
        <v>67</v>
      </c>
      <c r="D98" s="125"/>
      <c r="E98" s="129"/>
      <c r="F98" s="125"/>
      <c r="G98" s="125"/>
      <c r="H98" s="125"/>
      <c r="I98" s="159"/>
      <c r="J98" s="127">
        <f t="shared" ref="J98:L103" si="21">J99</f>
        <v>66.400000000000006</v>
      </c>
      <c r="K98" s="127">
        <f t="shared" si="21"/>
        <v>69.099999999999994</v>
      </c>
      <c r="L98" s="127">
        <f t="shared" si="21"/>
        <v>71.3</v>
      </c>
    </row>
    <row r="99" spans="1:12" x14ac:dyDescent="0.25">
      <c r="A99" s="167" t="s">
        <v>39</v>
      </c>
      <c r="B99" s="124">
        <v>918</v>
      </c>
      <c r="C99" s="125" t="s">
        <v>67</v>
      </c>
      <c r="D99" s="125" t="s">
        <v>24</v>
      </c>
      <c r="E99" s="159"/>
      <c r="F99" s="125"/>
      <c r="G99" s="125"/>
      <c r="H99" s="125"/>
      <c r="I99" s="159"/>
      <c r="J99" s="127">
        <f t="shared" si="21"/>
        <v>66.400000000000006</v>
      </c>
      <c r="K99" s="127">
        <f t="shared" si="21"/>
        <v>69.099999999999994</v>
      </c>
      <c r="L99" s="127">
        <f t="shared" si="21"/>
        <v>71.3</v>
      </c>
    </row>
    <row r="100" spans="1:12" ht="31.5" x14ac:dyDescent="0.25">
      <c r="A100" s="180" t="s">
        <v>255</v>
      </c>
      <c r="B100" s="124">
        <v>918</v>
      </c>
      <c r="C100" s="7" t="s">
        <v>67</v>
      </c>
      <c r="D100" s="7" t="s">
        <v>24</v>
      </c>
      <c r="E100" s="7">
        <v>89</v>
      </c>
      <c r="F100" s="7"/>
      <c r="G100" s="7"/>
      <c r="H100" s="7"/>
      <c r="I100" s="160"/>
      <c r="J100" s="132">
        <f t="shared" si="21"/>
        <v>66.400000000000006</v>
      </c>
      <c r="K100" s="132">
        <f t="shared" si="21"/>
        <v>69.099999999999994</v>
      </c>
      <c r="L100" s="132">
        <f t="shared" si="21"/>
        <v>71.3</v>
      </c>
    </row>
    <row r="101" spans="1:12" ht="47.25" x14ac:dyDescent="0.25">
      <c r="A101" s="181" t="s">
        <v>256</v>
      </c>
      <c r="B101" s="124">
        <v>918</v>
      </c>
      <c r="C101" s="7" t="s">
        <v>67</v>
      </c>
      <c r="D101" s="7" t="s">
        <v>24</v>
      </c>
      <c r="E101" s="7">
        <v>89</v>
      </c>
      <c r="F101" s="7">
        <v>1</v>
      </c>
      <c r="G101" s="7"/>
      <c r="H101" s="7"/>
      <c r="I101" s="160"/>
      <c r="J101" s="132">
        <f t="shared" si="21"/>
        <v>66.400000000000006</v>
      </c>
      <c r="K101" s="132">
        <f t="shared" si="21"/>
        <v>69.099999999999994</v>
      </c>
      <c r="L101" s="132">
        <f t="shared" si="21"/>
        <v>71.3</v>
      </c>
    </row>
    <row r="102" spans="1:12" x14ac:dyDescent="0.25">
      <c r="A102" s="130" t="s">
        <v>163</v>
      </c>
      <c r="B102" s="124">
        <v>918</v>
      </c>
      <c r="C102" s="168" t="s">
        <v>67</v>
      </c>
      <c r="D102" s="168" t="s">
        <v>24</v>
      </c>
      <c r="E102" s="169">
        <v>89</v>
      </c>
      <c r="F102" s="8">
        <v>1</v>
      </c>
      <c r="G102" s="8" t="s">
        <v>74</v>
      </c>
      <c r="H102" s="8" t="s">
        <v>111</v>
      </c>
      <c r="I102" s="169"/>
      <c r="J102" s="132">
        <f t="shared" si="21"/>
        <v>66.400000000000006</v>
      </c>
      <c r="K102" s="132">
        <f t="shared" si="21"/>
        <v>69.099999999999994</v>
      </c>
      <c r="L102" s="132">
        <f t="shared" si="21"/>
        <v>71.3</v>
      </c>
    </row>
    <row r="103" spans="1:12" x14ac:dyDescent="0.25">
      <c r="A103" s="130" t="s">
        <v>164</v>
      </c>
      <c r="B103" s="124">
        <v>918</v>
      </c>
      <c r="C103" s="168" t="s">
        <v>67</v>
      </c>
      <c r="D103" s="168" t="s">
        <v>24</v>
      </c>
      <c r="E103" s="169">
        <v>89</v>
      </c>
      <c r="F103" s="8">
        <v>1</v>
      </c>
      <c r="G103" s="8" t="s">
        <v>74</v>
      </c>
      <c r="H103" s="8" t="s">
        <v>111</v>
      </c>
      <c r="I103" s="169" t="s">
        <v>166</v>
      </c>
      <c r="J103" s="132">
        <f t="shared" si="21"/>
        <v>66.400000000000006</v>
      </c>
      <c r="K103" s="132">
        <f t="shared" si="21"/>
        <v>69.099999999999994</v>
      </c>
      <c r="L103" s="132">
        <f t="shared" si="21"/>
        <v>71.3</v>
      </c>
    </row>
    <row r="104" spans="1:12" x14ac:dyDescent="0.25">
      <c r="A104" s="130" t="s">
        <v>165</v>
      </c>
      <c r="B104" s="124">
        <v>918</v>
      </c>
      <c r="C104" s="168" t="s">
        <v>67</v>
      </c>
      <c r="D104" s="168" t="s">
        <v>24</v>
      </c>
      <c r="E104" s="169">
        <v>89</v>
      </c>
      <c r="F104" s="8">
        <v>1</v>
      </c>
      <c r="G104" s="8" t="s">
        <v>74</v>
      </c>
      <c r="H104" s="8" t="s">
        <v>111</v>
      </c>
      <c r="I104" s="169" t="s">
        <v>167</v>
      </c>
      <c r="J104" s="132">
        <v>66.400000000000006</v>
      </c>
      <c r="K104" s="132">
        <v>69.099999999999994</v>
      </c>
      <c r="L104" s="132">
        <v>71.3</v>
      </c>
    </row>
    <row r="105" spans="1:12" x14ac:dyDescent="0.25">
      <c r="A105" s="128" t="s">
        <v>26</v>
      </c>
      <c r="B105" s="124">
        <v>918</v>
      </c>
      <c r="C105" s="170" t="s">
        <v>68</v>
      </c>
      <c r="D105" s="170"/>
      <c r="E105" s="157"/>
      <c r="F105" s="144"/>
      <c r="G105" s="144"/>
      <c r="H105" s="144"/>
      <c r="I105" s="157"/>
      <c r="J105" s="127">
        <f t="shared" ref="J105:L110" si="22">J106</f>
        <v>1.7</v>
      </c>
      <c r="K105" s="127">
        <f t="shared" si="22"/>
        <v>1.7</v>
      </c>
      <c r="L105" s="127">
        <f t="shared" si="22"/>
        <v>1.7</v>
      </c>
    </row>
    <row r="106" spans="1:12" x14ac:dyDescent="0.25">
      <c r="A106" s="128" t="s">
        <v>112</v>
      </c>
      <c r="B106" s="124">
        <v>918</v>
      </c>
      <c r="C106" s="144">
        <v>13</v>
      </c>
      <c r="D106" s="144" t="s">
        <v>24</v>
      </c>
      <c r="E106" s="146"/>
      <c r="F106" s="144"/>
      <c r="G106" s="144"/>
      <c r="H106" s="144"/>
      <c r="I106" s="157"/>
      <c r="J106" s="127">
        <f t="shared" si="22"/>
        <v>1.7</v>
      </c>
      <c r="K106" s="127">
        <f t="shared" si="22"/>
        <v>1.7</v>
      </c>
      <c r="L106" s="127">
        <f t="shared" si="22"/>
        <v>1.7</v>
      </c>
    </row>
    <row r="107" spans="1:12" ht="31.5" x14ac:dyDescent="0.25">
      <c r="A107" s="180" t="s">
        <v>255</v>
      </c>
      <c r="B107" s="124">
        <v>918</v>
      </c>
      <c r="C107" s="8" t="s">
        <v>68</v>
      </c>
      <c r="D107" s="8" t="s">
        <v>24</v>
      </c>
      <c r="E107" s="7">
        <v>89</v>
      </c>
      <c r="F107" s="7"/>
      <c r="G107" s="8"/>
      <c r="H107" s="8"/>
      <c r="I107" s="169"/>
      <c r="J107" s="132">
        <f t="shared" si="22"/>
        <v>1.7</v>
      </c>
      <c r="K107" s="132">
        <f t="shared" si="22"/>
        <v>1.7</v>
      </c>
      <c r="L107" s="132">
        <f t="shared" si="22"/>
        <v>1.7</v>
      </c>
    </row>
    <row r="108" spans="1:12" ht="47.25" x14ac:dyDescent="0.25">
      <c r="A108" s="181" t="s">
        <v>256</v>
      </c>
      <c r="B108" s="124">
        <v>918</v>
      </c>
      <c r="C108" s="8" t="s">
        <v>68</v>
      </c>
      <c r="D108" s="8" t="s">
        <v>24</v>
      </c>
      <c r="E108" s="7">
        <v>89</v>
      </c>
      <c r="F108" s="7">
        <v>1</v>
      </c>
      <c r="G108" s="8"/>
      <c r="H108" s="8"/>
      <c r="I108" s="169"/>
      <c r="J108" s="132">
        <f t="shared" si="22"/>
        <v>1.7</v>
      </c>
      <c r="K108" s="132">
        <f t="shared" si="22"/>
        <v>1.7</v>
      </c>
      <c r="L108" s="132">
        <f t="shared" si="22"/>
        <v>1.7</v>
      </c>
    </row>
    <row r="109" spans="1:12" x14ac:dyDescent="0.25">
      <c r="A109" s="133" t="s">
        <v>113</v>
      </c>
      <c r="B109" s="124">
        <v>918</v>
      </c>
      <c r="C109" s="8">
        <v>13</v>
      </c>
      <c r="D109" s="8" t="s">
        <v>24</v>
      </c>
      <c r="E109" s="148">
        <v>89</v>
      </c>
      <c r="F109" s="8">
        <v>1</v>
      </c>
      <c r="G109" s="8" t="s">
        <v>74</v>
      </c>
      <c r="H109" s="8">
        <v>41240</v>
      </c>
      <c r="I109" s="169"/>
      <c r="J109" s="137">
        <f t="shared" si="22"/>
        <v>1.7</v>
      </c>
      <c r="K109" s="137">
        <f t="shared" si="22"/>
        <v>1.7</v>
      </c>
      <c r="L109" s="137">
        <f t="shared" si="22"/>
        <v>1.7</v>
      </c>
    </row>
    <row r="110" spans="1:12" x14ac:dyDescent="0.25">
      <c r="A110" s="133" t="s">
        <v>161</v>
      </c>
      <c r="B110" s="124">
        <v>918</v>
      </c>
      <c r="C110" s="8">
        <v>13</v>
      </c>
      <c r="D110" s="8" t="s">
        <v>24</v>
      </c>
      <c r="E110" s="148">
        <v>89</v>
      </c>
      <c r="F110" s="8">
        <v>1</v>
      </c>
      <c r="G110" s="8" t="s">
        <v>74</v>
      </c>
      <c r="H110" s="8" t="s">
        <v>118</v>
      </c>
      <c r="I110" s="169" t="s">
        <v>162</v>
      </c>
      <c r="J110" s="137">
        <f t="shared" si="22"/>
        <v>1.7</v>
      </c>
      <c r="K110" s="137">
        <f t="shared" si="22"/>
        <v>1.7</v>
      </c>
      <c r="L110" s="137">
        <f t="shared" si="22"/>
        <v>1.7</v>
      </c>
    </row>
    <row r="111" spans="1:12" x14ac:dyDescent="0.25">
      <c r="A111" s="138" t="s">
        <v>114</v>
      </c>
      <c r="B111" s="124">
        <v>918</v>
      </c>
      <c r="C111" s="8">
        <v>13</v>
      </c>
      <c r="D111" s="8" t="s">
        <v>24</v>
      </c>
      <c r="E111" s="148">
        <v>89</v>
      </c>
      <c r="F111" s="8">
        <v>1</v>
      </c>
      <c r="G111" s="8" t="s">
        <v>74</v>
      </c>
      <c r="H111" s="8">
        <v>41240</v>
      </c>
      <c r="I111" s="169">
        <v>730</v>
      </c>
      <c r="J111" s="137">
        <v>1.7</v>
      </c>
      <c r="K111" s="137">
        <v>1.7</v>
      </c>
      <c r="L111" s="137">
        <v>1.7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4">
    <cfRule type="expression" dxfId="43" priority="75" stopIfTrue="1">
      <formula>$C44=""</formula>
    </cfRule>
    <cfRule type="expression" dxfId="42" priority="76" stopIfTrue="1">
      <formula>$D44&lt;&gt;""</formula>
    </cfRule>
  </conditionalFormatting>
  <conditionalFormatting sqref="A44">
    <cfRule type="expression" dxfId="41" priority="72" stopIfTrue="1">
      <formula>$F44=""</formula>
    </cfRule>
    <cfRule type="expression" dxfId="40" priority="73" stopIfTrue="1">
      <formula>#REF!&lt;&gt;""</formula>
    </cfRule>
    <cfRule type="expression" dxfId="39" priority="74" stopIfTrue="1">
      <formula>AND($G44="",$F44&lt;&gt;"")</formula>
    </cfRule>
  </conditionalFormatting>
  <conditionalFormatting sqref="F44">
    <cfRule type="expression" dxfId="38" priority="70" stopIfTrue="1">
      <formula>$C44=""</formula>
    </cfRule>
    <cfRule type="expression" dxfId="37" priority="71" stopIfTrue="1">
      <formula>$D44&lt;&gt;""</formula>
    </cfRule>
  </conditionalFormatting>
  <conditionalFormatting sqref="A50">
    <cfRule type="expression" dxfId="36" priority="67" stopIfTrue="1">
      <formula>$F50=""</formula>
    </cfRule>
    <cfRule type="expression" dxfId="35" priority="68" stopIfTrue="1">
      <formula>$H50&lt;&gt;""</formula>
    </cfRule>
    <cfRule type="expression" dxfId="34" priority="69" stopIfTrue="1">
      <formula>AND($G50="",$F50&lt;&gt;"")</formula>
    </cfRule>
  </conditionalFormatting>
  <conditionalFormatting sqref="C50">
    <cfRule type="expression" dxfId="33" priority="64" stopIfTrue="1">
      <formula>$F50=""</formula>
    </cfRule>
    <cfRule type="expression" dxfId="32" priority="65" stopIfTrue="1">
      <formula>#REF!&lt;&gt;""</formula>
    </cfRule>
    <cfRule type="expression" dxfId="31" priority="66" stopIfTrue="1">
      <formula>AND($G50="",$F50&lt;&gt;"")</formula>
    </cfRule>
  </conditionalFormatting>
  <conditionalFormatting sqref="F89:F90">
    <cfRule type="expression" dxfId="30" priority="57" stopIfTrue="1">
      <formula>$C89=""</formula>
    </cfRule>
    <cfRule type="expression" dxfId="29" priority="58" stopIfTrue="1">
      <formula>$D89&lt;&gt;""</formula>
    </cfRule>
  </conditionalFormatting>
  <conditionalFormatting sqref="G89:G91">
    <cfRule type="expression" dxfId="28" priority="55" stopIfTrue="1">
      <formula>$C89=""</formula>
    </cfRule>
    <cfRule type="expression" dxfId="27" priority="56" stopIfTrue="1">
      <formula>$D89&lt;&gt;""</formula>
    </cfRule>
  </conditionalFormatting>
  <conditionalFormatting sqref="A92 A95">
    <cfRule type="expression" dxfId="26" priority="52" stopIfTrue="1">
      <formula>$F92=""</formula>
    </cfRule>
    <cfRule type="expression" dxfId="25" priority="54" stopIfTrue="1">
      <formula>AND($G92="",$F92&lt;&gt;"")</formula>
    </cfRule>
  </conditionalFormatting>
  <conditionalFormatting sqref="A95">
    <cfRule type="expression" dxfId="24" priority="36" stopIfTrue="1">
      <formula>$F95=""</formula>
    </cfRule>
    <cfRule type="expression" dxfId="23" priority="38" stopIfTrue="1">
      <formula>AND($G95="",$F95&lt;&gt;"")</formula>
    </cfRule>
  </conditionalFormatting>
  <conditionalFormatting sqref="F89:F90">
    <cfRule type="expression" dxfId="22" priority="34" stopIfTrue="1">
      <formula>$C89=""</formula>
    </cfRule>
    <cfRule type="expression" dxfId="21" priority="35" stopIfTrue="1">
      <formula>$D89&lt;&gt;""</formula>
    </cfRule>
  </conditionalFormatting>
  <conditionalFormatting sqref="G89:G91">
    <cfRule type="expression" dxfId="20" priority="32" stopIfTrue="1">
      <formula>$C89=""</formula>
    </cfRule>
    <cfRule type="expression" dxfId="19" priority="33" stopIfTrue="1">
      <formula>$D89&lt;&gt;""</formula>
    </cfRule>
  </conditionalFormatting>
  <conditionalFormatting sqref="A44">
    <cfRule type="expression" dxfId="18" priority="29" stopIfTrue="1">
      <formula>$F44=""</formula>
    </cfRule>
    <cfRule type="expression" dxfId="17" priority="30" stopIfTrue="1">
      <formula>#REF!&lt;&gt;""</formula>
    </cfRule>
    <cfRule type="expression" dxfId="16" priority="31" stopIfTrue="1">
      <formula>AND($G44="",$F44&lt;&gt;"")</formula>
    </cfRule>
  </conditionalFormatting>
  <conditionalFormatting sqref="G44">
    <cfRule type="expression" dxfId="15" priority="27" stopIfTrue="1">
      <formula>$C44=""</formula>
    </cfRule>
    <cfRule type="expression" dxfId="14" priority="28" stopIfTrue="1">
      <formula>$D44&lt;&gt;""</formula>
    </cfRule>
  </conditionalFormatting>
  <conditionalFormatting sqref="F44">
    <cfRule type="expression" dxfId="13" priority="25" stopIfTrue="1">
      <formula>$C44=""</formula>
    </cfRule>
    <cfRule type="expression" dxfId="12" priority="26" stopIfTrue="1">
      <formula>$D44&lt;&gt;""</formula>
    </cfRule>
  </conditionalFormatting>
  <conditionalFormatting sqref="A41">
    <cfRule type="expression" dxfId="11" priority="1" stopIfTrue="1">
      <formula>$F41=""</formula>
    </cfRule>
    <cfRule type="expression" dxfId="10" priority="2" stopIfTrue="1">
      <formula>#REF!&lt;&gt;""</formula>
    </cfRule>
    <cfRule type="expression" dxfId="9" priority="3" stopIfTrue="1">
      <formula>AND($G41="",$F41&lt;&gt;"")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25"/>
  <sheetViews>
    <sheetView view="pageBreakPreview" topLeftCell="A19" zoomScaleNormal="100" zoomScaleSheetLayoutView="100" workbookViewId="0">
      <selection activeCell="J41" sqref="J41:L41"/>
    </sheetView>
  </sheetViews>
  <sheetFormatPr defaultColWidth="9.140625" defaultRowHeight="15" x14ac:dyDescent="0.2"/>
  <cols>
    <col min="1" max="1" width="54.85546875" style="197" customWidth="1"/>
    <col min="2" max="8" width="9.140625" style="111"/>
    <col min="9" max="9" width="9.140625" style="111" customWidth="1"/>
    <col min="10" max="10" width="12" style="111" customWidth="1"/>
    <col min="11" max="11" width="11.7109375" style="111" customWidth="1"/>
    <col min="12" max="12" width="11" style="111" customWidth="1"/>
    <col min="13" max="43" width="9.140625" style="115"/>
    <col min="44" max="16384" width="9.140625" style="111"/>
  </cols>
  <sheetData>
    <row r="1" spans="1:43" ht="15.75" x14ac:dyDescent="0.25">
      <c r="A1" s="182"/>
      <c r="B1" s="183"/>
      <c r="C1" s="184"/>
      <c r="D1" s="184"/>
      <c r="E1" s="185"/>
      <c r="F1" s="185"/>
      <c r="G1" s="185"/>
      <c r="H1" s="185"/>
      <c r="I1" s="305" t="s">
        <v>190</v>
      </c>
      <c r="J1" s="305"/>
      <c r="K1" s="305"/>
      <c r="L1" s="305"/>
    </row>
    <row r="2" spans="1:43" ht="15.75" x14ac:dyDescent="0.25">
      <c r="A2" s="182"/>
      <c r="B2" s="183"/>
      <c r="C2" s="186"/>
      <c r="D2" s="186"/>
      <c r="E2" s="186"/>
      <c r="F2" s="186"/>
      <c r="G2" s="186"/>
      <c r="H2" s="186"/>
      <c r="I2" s="186"/>
      <c r="J2" s="186"/>
    </row>
    <row r="3" spans="1:43" ht="96" customHeight="1" x14ac:dyDescent="0.2">
      <c r="A3" s="306" t="s">
        <v>308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</row>
    <row r="4" spans="1:43" ht="15.75" x14ac:dyDescent="0.2">
      <c r="A4" s="282"/>
      <c r="B4" s="282"/>
      <c r="C4" s="282"/>
      <c r="D4" s="282"/>
      <c r="E4" s="282"/>
      <c r="F4" s="282"/>
      <c r="G4" s="282"/>
      <c r="H4" s="282"/>
      <c r="I4" s="282"/>
      <c r="J4" s="282"/>
    </row>
    <row r="5" spans="1:43" ht="15.75" x14ac:dyDescent="0.2">
      <c r="A5" s="307" t="s">
        <v>18</v>
      </c>
      <c r="B5" s="309" t="s">
        <v>21</v>
      </c>
      <c r="C5" s="310"/>
      <c r="D5" s="310"/>
      <c r="E5" s="311"/>
      <c r="F5" s="303" t="s">
        <v>22</v>
      </c>
      <c r="G5" s="303" t="s">
        <v>19</v>
      </c>
      <c r="H5" s="303" t="s">
        <v>30</v>
      </c>
      <c r="I5" s="303" t="s">
        <v>29</v>
      </c>
      <c r="J5" s="302" t="s">
        <v>69</v>
      </c>
      <c r="K5" s="302"/>
      <c r="L5" s="302"/>
    </row>
    <row r="6" spans="1:43" ht="19.899999999999999" customHeight="1" x14ac:dyDescent="0.2">
      <c r="A6" s="308"/>
      <c r="B6" s="312"/>
      <c r="C6" s="313"/>
      <c r="D6" s="313"/>
      <c r="E6" s="314"/>
      <c r="F6" s="304"/>
      <c r="G6" s="304"/>
      <c r="H6" s="304"/>
      <c r="I6" s="304"/>
      <c r="J6" s="172" t="s">
        <v>260</v>
      </c>
      <c r="K6" s="173" t="s">
        <v>261</v>
      </c>
      <c r="L6" s="173" t="s">
        <v>262</v>
      </c>
    </row>
    <row r="7" spans="1:43" s="192" customFormat="1" ht="15.75" x14ac:dyDescent="0.2">
      <c r="A7" s="187">
        <v>1</v>
      </c>
      <c r="B7" s="119">
        <v>2</v>
      </c>
      <c r="C7" s="119">
        <v>3</v>
      </c>
      <c r="D7" s="119">
        <v>4</v>
      </c>
      <c r="E7" s="188">
        <v>5</v>
      </c>
      <c r="F7" s="119">
        <v>6</v>
      </c>
      <c r="G7" s="189">
        <v>7</v>
      </c>
      <c r="H7" s="119">
        <v>8</v>
      </c>
      <c r="I7" s="119">
        <v>9</v>
      </c>
      <c r="J7" s="190" t="s">
        <v>67</v>
      </c>
      <c r="K7" s="190" t="s">
        <v>83</v>
      </c>
      <c r="L7" s="191" t="s">
        <v>274</v>
      </c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s="194" customFormat="1" ht="19.899999999999999" customHeight="1" x14ac:dyDescent="0.25">
      <c r="A8" s="214" t="s">
        <v>31</v>
      </c>
      <c r="B8" s="144"/>
      <c r="C8" s="144"/>
      <c r="D8" s="144"/>
      <c r="E8" s="144"/>
      <c r="F8" s="144"/>
      <c r="G8" s="144"/>
      <c r="H8" s="144"/>
      <c r="I8" s="144"/>
      <c r="J8" s="156">
        <f>J9+J58</f>
        <v>2296.8963299999996</v>
      </c>
      <c r="K8" s="156">
        <f>K9+K58</f>
        <v>971.21299999999997</v>
      </c>
      <c r="L8" s="156">
        <f>L9+L58</f>
        <v>1000.481</v>
      </c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</row>
    <row r="9" spans="1:43" ht="23.25" customHeight="1" x14ac:dyDescent="0.25">
      <c r="A9" s="130" t="s">
        <v>273</v>
      </c>
      <c r="B9" s="7" t="s">
        <v>71</v>
      </c>
      <c r="C9" s="7"/>
      <c r="D9" s="8"/>
      <c r="E9" s="8"/>
      <c r="F9" s="8"/>
      <c r="G9" s="7"/>
      <c r="H9" s="7"/>
      <c r="I9" s="195"/>
      <c r="J9" s="74">
        <f>J10+J23</f>
        <v>957.96299999999997</v>
      </c>
      <c r="K9" s="74">
        <f>K10+K23</f>
        <v>417.01300000000003</v>
      </c>
      <c r="L9" s="74">
        <f>L10+L23</f>
        <v>413.38099999999997</v>
      </c>
    </row>
    <row r="10" spans="1:43" ht="15.75" x14ac:dyDescent="0.25">
      <c r="A10" s="196" t="s">
        <v>254</v>
      </c>
      <c r="B10" s="7">
        <v>65</v>
      </c>
      <c r="C10" s="7">
        <v>1</v>
      </c>
      <c r="D10" s="125"/>
      <c r="E10" s="125"/>
      <c r="F10" s="125"/>
      <c r="G10" s="7"/>
      <c r="H10" s="7"/>
      <c r="I10" s="195"/>
      <c r="J10" s="74">
        <f>J11+J17</f>
        <v>313</v>
      </c>
      <c r="K10" s="74">
        <f t="shared" ref="K10:L10" si="0">K11+K17</f>
        <v>126.2</v>
      </c>
      <c r="L10" s="74">
        <f t="shared" si="0"/>
        <v>136.19999999999999</v>
      </c>
    </row>
    <row r="11" spans="1:43" ht="31.5" x14ac:dyDescent="0.25">
      <c r="A11" s="196" t="s">
        <v>73</v>
      </c>
      <c r="B11" s="8" t="s">
        <v>71</v>
      </c>
      <c r="C11" s="8" t="s">
        <v>36</v>
      </c>
      <c r="D11" s="8" t="s">
        <v>74</v>
      </c>
      <c r="E11" s="8" t="s">
        <v>75</v>
      </c>
      <c r="F11" s="8"/>
      <c r="G11" s="8"/>
      <c r="H11" s="8"/>
      <c r="I11" s="8"/>
      <c r="J11" s="74">
        <f>J14</f>
        <v>126.1</v>
      </c>
      <c r="K11" s="74">
        <f>K14</f>
        <v>126.2</v>
      </c>
      <c r="L11" s="74">
        <f>L14</f>
        <v>136.19999999999999</v>
      </c>
    </row>
    <row r="12" spans="1:43" ht="78.75" x14ac:dyDescent="0.25">
      <c r="A12" s="134" t="s">
        <v>174</v>
      </c>
      <c r="B12" s="7">
        <v>65</v>
      </c>
      <c r="C12" s="7">
        <v>1</v>
      </c>
      <c r="D12" s="8" t="s">
        <v>74</v>
      </c>
      <c r="E12" s="7">
        <v>41150</v>
      </c>
      <c r="F12" s="8" t="s">
        <v>176</v>
      </c>
      <c r="G12" s="8"/>
      <c r="H12" s="8"/>
      <c r="I12" s="8"/>
      <c r="J12" s="74">
        <f>J13</f>
        <v>126.1</v>
      </c>
      <c r="K12" s="74">
        <f t="shared" ref="K12:L12" si="1">K13</f>
        <v>126.2</v>
      </c>
      <c r="L12" s="74">
        <f t="shared" si="1"/>
        <v>136.19999999999999</v>
      </c>
    </row>
    <row r="13" spans="1:43" ht="31.5" x14ac:dyDescent="0.25">
      <c r="A13" s="134" t="s">
        <v>175</v>
      </c>
      <c r="B13" s="7">
        <v>65</v>
      </c>
      <c r="C13" s="7">
        <v>1</v>
      </c>
      <c r="D13" s="8" t="s">
        <v>74</v>
      </c>
      <c r="E13" s="7">
        <v>41150</v>
      </c>
      <c r="F13" s="8" t="s">
        <v>177</v>
      </c>
      <c r="G13" s="8"/>
      <c r="H13" s="8"/>
      <c r="I13" s="8"/>
      <c r="J13" s="74">
        <f>J14</f>
        <v>126.1</v>
      </c>
      <c r="K13" s="74">
        <f t="shared" ref="K13:L13" si="2">K14</f>
        <v>126.2</v>
      </c>
      <c r="L13" s="74">
        <f t="shared" si="2"/>
        <v>136.19999999999999</v>
      </c>
    </row>
    <row r="14" spans="1:43" ht="15.75" x14ac:dyDescent="0.25">
      <c r="A14" s="196" t="s">
        <v>23</v>
      </c>
      <c r="B14" s="7">
        <v>65</v>
      </c>
      <c r="C14" s="7">
        <v>1</v>
      </c>
      <c r="D14" s="8" t="s">
        <v>74</v>
      </c>
      <c r="E14" s="7">
        <v>41150</v>
      </c>
      <c r="F14" s="7" t="s">
        <v>177</v>
      </c>
      <c r="G14" s="7" t="s">
        <v>24</v>
      </c>
      <c r="H14" s="7"/>
      <c r="I14" s="8"/>
      <c r="J14" s="74">
        <f>J15</f>
        <v>126.1</v>
      </c>
      <c r="K14" s="74">
        <f t="shared" ref="K14:L15" si="3">K15</f>
        <v>126.2</v>
      </c>
      <c r="L14" s="74">
        <f t="shared" si="3"/>
        <v>136.19999999999999</v>
      </c>
    </row>
    <row r="15" spans="1:43" ht="47.25" x14ac:dyDescent="0.25">
      <c r="A15" s="196" t="s">
        <v>70</v>
      </c>
      <c r="B15" s="7">
        <v>65</v>
      </c>
      <c r="C15" s="7">
        <v>1</v>
      </c>
      <c r="D15" s="8" t="s">
        <v>74</v>
      </c>
      <c r="E15" s="7">
        <v>41150</v>
      </c>
      <c r="F15" s="7" t="s">
        <v>177</v>
      </c>
      <c r="G15" s="7" t="s">
        <v>24</v>
      </c>
      <c r="H15" s="7" t="s">
        <v>63</v>
      </c>
      <c r="I15" s="8"/>
      <c r="J15" s="74">
        <f>J16</f>
        <v>126.1</v>
      </c>
      <c r="K15" s="74">
        <f t="shared" si="3"/>
        <v>126.2</v>
      </c>
      <c r="L15" s="74">
        <f t="shared" si="3"/>
        <v>136.19999999999999</v>
      </c>
    </row>
    <row r="16" spans="1:43" ht="47.25" x14ac:dyDescent="0.25">
      <c r="A16" s="196" t="s">
        <v>124</v>
      </c>
      <c r="B16" s="7">
        <v>65</v>
      </c>
      <c r="C16" s="7">
        <v>1</v>
      </c>
      <c r="D16" s="8" t="s">
        <v>74</v>
      </c>
      <c r="E16" s="7" t="s">
        <v>75</v>
      </c>
      <c r="F16" s="7" t="s">
        <v>177</v>
      </c>
      <c r="G16" s="7" t="s">
        <v>24</v>
      </c>
      <c r="H16" s="7" t="s">
        <v>63</v>
      </c>
      <c r="I16" s="8" t="s">
        <v>156</v>
      </c>
      <c r="J16" s="74">
        <f>'Прил 5'!J16</f>
        <v>126.1</v>
      </c>
      <c r="K16" s="74">
        <f>'Прил 5'!K16</f>
        <v>126.2</v>
      </c>
      <c r="L16" s="74">
        <f>'Прил 5'!L16</f>
        <v>136.19999999999999</v>
      </c>
    </row>
    <row r="17" spans="1:12" ht="31.5" x14ac:dyDescent="0.25">
      <c r="A17" s="10" t="s">
        <v>312</v>
      </c>
      <c r="B17" s="160" t="s">
        <v>71</v>
      </c>
      <c r="C17" s="7" t="s">
        <v>36</v>
      </c>
      <c r="D17" s="8" t="s">
        <v>74</v>
      </c>
      <c r="E17" s="131" t="s">
        <v>313</v>
      </c>
      <c r="F17" s="7"/>
      <c r="G17" s="7"/>
      <c r="H17" s="7"/>
      <c r="I17" s="8"/>
      <c r="J17" s="74">
        <f>J18</f>
        <v>186.9</v>
      </c>
      <c r="K17" s="74">
        <f t="shared" ref="K17:L21" si="4">K18</f>
        <v>0</v>
      </c>
      <c r="L17" s="74">
        <f t="shared" si="4"/>
        <v>0</v>
      </c>
    </row>
    <row r="18" spans="1:12" ht="78.75" x14ac:dyDescent="0.25">
      <c r="A18" s="259" t="s">
        <v>174</v>
      </c>
      <c r="B18" s="160" t="s">
        <v>71</v>
      </c>
      <c r="C18" s="7" t="s">
        <v>36</v>
      </c>
      <c r="D18" s="8" t="s">
        <v>74</v>
      </c>
      <c r="E18" s="131" t="s">
        <v>313</v>
      </c>
      <c r="F18" s="7" t="s">
        <v>176</v>
      </c>
      <c r="G18" s="7"/>
      <c r="H18" s="7"/>
      <c r="I18" s="8"/>
      <c r="J18" s="74">
        <f>J19</f>
        <v>186.9</v>
      </c>
      <c r="K18" s="74">
        <f t="shared" si="4"/>
        <v>0</v>
      </c>
      <c r="L18" s="74">
        <f t="shared" si="4"/>
        <v>0</v>
      </c>
    </row>
    <row r="19" spans="1:12" ht="31.5" x14ac:dyDescent="0.25">
      <c r="A19" s="259" t="s">
        <v>175</v>
      </c>
      <c r="B19" s="160" t="s">
        <v>71</v>
      </c>
      <c r="C19" s="7" t="s">
        <v>36</v>
      </c>
      <c r="D19" s="8" t="s">
        <v>74</v>
      </c>
      <c r="E19" s="131" t="s">
        <v>313</v>
      </c>
      <c r="F19" s="7" t="s">
        <v>177</v>
      </c>
      <c r="G19" s="7"/>
      <c r="H19" s="7"/>
      <c r="I19" s="8"/>
      <c r="J19" s="74">
        <f>J20</f>
        <v>186.9</v>
      </c>
      <c r="K19" s="74">
        <f t="shared" si="4"/>
        <v>0</v>
      </c>
      <c r="L19" s="74">
        <f t="shared" si="4"/>
        <v>0</v>
      </c>
    </row>
    <row r="20" spans="1:12" ht="15.75" x14ac:dyDescent="0.25">
      <c r="A20" s="265" t="s">
        <v>23</v>
      </c>
      <c r="B20" s="160" t="s">
        <v>71</v>
      </c>
      <c r="C20" s="7" t="s">
        <v>36</v>
      </c>
      <c r="D20" s="8" t="s">
        <v>74</v>
      </c>
      <c r="E20" s="131" t="s">
        <v>313</v>
      </c>
      <c r="F20" s="7" t="s">
        <v>177</v>
      </c>
      <c r="G20" s="7" t="s">
        <v>24</v>
      </c>
      <c r="H20" s="7"/>
      <c r="I20" s="8"/>
      <c r="J20" s="74">
        <f>J21</f>
        <v>186.9</v>
      </c>
      <c r="K20" s="74">
        <f t="shared" si="4"/>
        <v>0</v>
      </c>
      <c r="L20" s="74">
        <f t="shared" si="4"/>
        <v>0</v>
      </c>
    </row>
    <row r="21" spans="1:12" ht="47.25" x14ac:dyDescent="0.25">
      <c r="A21" s="265" t="s">
        <v>70</v>
      </c>
      <c r="B21" s="160" t="s">
        <v>71</v>
      </c>
      <c r="C21" s="7" t="s">
        <v>36</v>
      </c>
      <c r="D21" s="8" t="s">
        <v>74</v>
      </c>
      <c r="E21" s="131" t="s">
        <v>313</v>
      </c>
      <c r="F21" s="7" t="s">
        <v>177</v>
      </c>
      <c r="G21" s="7" t="s">
        <v>24</v>
      </c>
      <c r="H21" s="7" t="s">
        <v>63</v>
      </c>
      <c r="I21" s="8"/>
      <c r="J21" s="74">
        <f>J22</f>
        <v>186.9</v>
      </c>
      <c r="K21" s="74">
        <f t="shared" si="4"/>
        <v>0</v>
      </c>
      <c r="L21" s="74">
        <f t="shared" si="4"/>
        <v>0</v>
      </c>
    </row>
    <row r="22" spans="1:12" ht="47.25" x14ac:dyDescent="0.25">
      <c r="A22" s="196" t="s">
        <v>124</v>
      </c>
      <c r="B22" s="7">
        <v>65</v>
      </c>
      <c r="C22" s="7">
        <v>1</v>
      </c>
      <c r="D22" s="8" t="s">
        <v>74</v>
      </c>
      <c r="E22" s="7" t="s">
        <v>313</v>
      </c>
      <c r="F22" s="7" t="s">
        <v>177</v>
      </c>
      <c r="G22" s="7" t="s">
        <v>24</v>
      </c>
      <c r="H22" s="7" t="s">
        <v>63</v>
      </c>
      <c r="I22" s="8" t="s">
        <v>156</v>
      </c>
      <c r="J22" s="74">
        <f>'Прил 5'!J19</f>
        <v>186.9</v>
      </c>
      <c r="K22" s="74">
        <f>'Прил 5'!K19</f>
        <v>0</v>
      </c>
      <c r="L22" s="74">
        <f>'Прил 5'!L19</f>
        <v>0</v>
      </c>
    </row>
    <row r="23" spans="1:12" ht="31.5" x14ac:dyDescent="0.25">
      <c r="A23" s="196" t="s">
        <v>259</v>
      </c>
      <c r="B23" s="7" t="s">
        <v>71</v>
      </c>
      <c r="C23" s="7" t="s">
        <v>37</v>
      </c>
      <c r="D23" s="8"/>
      <c r="E23" s="7"/>
      <c r="F23" s="7"/>
      <c r="G23" s="7"/>
      <c r="H23" s="7"/>
      <c r="I23" s="8"/>
      <c r="J23" s="74">
        <f>J24+J30+J52+J41</f>
        <v>644.96299999999997</v>
      </c>
      <c r="K23" s="74">
        <f t="shared" ref="K23:L23" si="5">K24+K30+K52+K41</f>
        <v>290.81300000000005</v>
      </c>
      <c r="L23" s="74">
        <f t="shared" si="5"/>
        <v>277.18099999999998</v>
      </c>
    </row>
    <row r="24" spans="1:12" ht="30.75" customHeight="1" x14ac:dyDescent="0.25">
      <c r="A24" s="196" t="s">
        <v>76</v>
      </c>
      <c r="B24" s="7" t="s">
        <v>71</v>
      </c>
      <c r="C24" s="7" t="s">
        <v>37</v>
      </c>
      <c r="D24" s="8" t="s">
        <v>74</v>
      </c>
      <c r="E24" s="7" t="s">
        <v>77</v>
      </c>
      <c r="F24" s="7"/>
      <c r="G24" s="7"/>
      <c r="H24" s="7"/>
      <c r="I24" s="8"/>
      <c r="J24" s="74">
        <f>J25</f>
        <v>223.3</v>
      </c>
      <c r="K24" s="74">
        <f>K27</f>
        <v>215.9</v>
      </c>
      <c r="L24" s="74">
        <f>L27</f>
        <v>200.9</v>
      </c>
    </row>
    <row r="25" spans="1:12" ht="84" customHeight="1" x14ac:dyDescent="0.25">
      <c r="A25" s="134" t="s">
        <v>174</v>
      </c>
      <c r="B25" s="7" t="s">
        <v>71</v>
      </c>
      <c r="C25" s="7" t="s">
        <v>37</v>
      </c>
      <c r="D25" s="8" t="s">
        <v>74</v>
      </c>
      <c r="E25" s="7" t="s">
        <v>77</v>
      </c>
      <c r="F25" s="7" t="s">
        <v>176</v>
      </c>
      <c r="G25" s="7"/>
      <c r="H25" s="7"/>
      <c r="I25" s="8"/>
      <c r="J25" s="74">
        <f>J26</f>
        <v>223.3</v>
      </c>
      <c r="K25" s="74">
        <f t="shared" ref="K25:L25" si="6">K26</f>
        <v>215.9</v>
      </c>
      <c r="L25" s="74">
        <f t="shared" si="6"/>
        <v>200.9</v>
      </c>
    </row>
    <row r="26" spans="1:12" ht="30.75" customHeight="1" x14ac:dyDescent="0.25">
      <c r="A26" s="134" t="s">
        <v>175</v>
      </c>
      <c r="B26" s="7" t="s">
        <v>71</v>
      </c>
      <c r="C26" s="7" t="s">
        <v>37</v>
      </c>
      <c r="D26" s="8" t="s">
        <v>74</v>
      </c>
      <c r="E26" s="7" t="s">
        <v>77</v>
      </c>
      <c r="F26" s="7" t="s">
        <v>177</v>
      </c>
      <c r="G26" s="7"/>
      <c r="H26" s="7"/>
      <c r="I26" s="8"/>
      <c r="J26" s="74">
        <f>J27</f>
        <v>223.3</v>
      </c>
      <c r="K26" s="74">
        <f t="shared" ref="K26:L26" si="7">K27</f>
        <v>215.9</v>
      </c>
      <c r="L26" s="74">
        <f t="shared" si="7"/>
        <v>200.9</v>
      </c>
    </row>
    <row r="27" spans="1:12" ht="15.75" x14ac:dyDescent="0.25">
      <c r="A27" s="196" t="s">
        <v>23</v>
      </c>
      <c r="B27" s="7" t="s">
        <v>71</v>
      </c>
      <c r="C27" s="7" t="s">
        <v>37</v>
      </c>
      <c r="D27" s="8" t="s">
        <v>74</v>
      </c>
      <c r="E27" s="7" t="s">
        <v>77</v>
      </c>
      <c r="F27" s="7" t="s">
        <v>177</v>
      </c>
      <c r="G27" s="7" t="s">
        <v>24</v>
      </c>
      <c r="H27" s="7"/>
      <c r="I27" s="8"/>
      <c r="J27" s="74">
        <f>J28</f>
        <v>223.3</v>
      </c>
      <c r="K27" s="74">
        <f t="shared" ref="K27:L28" si="8">K28</f>
        <v>215.9</v>
      </c>
      <c r="L27" s="74">
        <f t="shared" si="8"/>
        <v>200.9</v>
      </c>
    </row>
    <row r="28" spans="1:12" ht="63" customHeight="1" x14ac:dyDescent="0.25">
      <c r="A28" s="196" t="s">
        <v>116</v>
      </c>
      <c r="B28" s="7" t="s">
        <v>71</v>
      </c>
      <c r="C28" s="8" t="s">
        <v>37</v>
      </c>
      <c r="D28" s="8" t="s">
        <v>74</v>
      </c>
      <c r="E28" s="8">
        <v>41110</v>
      </c>
      <c r="F28" s="8" t="s">
        <v>177</v>
      </c>
      <c r="G28" s="8" t="s">
        <v>24</v>
      </c>
      <c r="H28" s="8" t="s">
        <v>25</v>
      </c>
      <c r="I28" s="8"/>
      <c r="J28" s="74">
        <f>J29</f>
        <v>223.3</v>
      </c>
      <c r="K28" s="74">
        <f t="shared" si="8"/>
        <v>215.9</v>
      </c>
      <c r="L28" s="74">
        <f t="shared" si="8"/>
        <v>200.9</v>
      </c>
    </row>
    <row r="29" spans="1:12" ht="47.25" x14ac:dyDescent="0.25">
      <c r="A29" s="196" t="s">
        <v>124</v>
      </c>
      <c r="B29" s="7" t="s">
        <v>71</v>
      </c>
      <c r="C29" s="8" t="s">
        <v>37</v>
      </c>
      <c r="D29" s="8" t="s">
        <v>74</v>
      </c>
      <c r="E29" s="8" t="s">
        <v>77</v>
      </c>
      <c r="F29" s="8" t="s">
        <v>177</v>
      </c>
      <c r="G29" s="7" t="s">
        <v>24</v>
      </c>
      <c r="H29" s="7" t="s">
        <v>25</v>
      </c>
      <c r="I29" s="8" t="s">
        <v>156</v>
      </c>
      <c r="J29" s="74">
        <f>'Прил 5'!J25</f>
        <v>223.3</v>
      </c>
      <c r="K29" s="74">
        <f>'Прил 5'!K25</f>
        <v>215.9</v>
      </c>
      <c r="L29" s="74">
        <f>'Прил 5'!L25</f>
        <v>200.9</v>
      </c>
    </row>
    <row r="30" spans="1:12" ht="31.5" x14ac:dyDescent="0.25">
      <c r="A30" s="196" t="s">
        <v>78</v>
      </c>
      <c r="B30" s="8" t="s">
        <v>71</v>
      </c>
      <c r="C30" s="8" t="s">
        <v>37</v>
      </c>
      <c r="D30" s="8" t="s">
        <v>74</v>
      </c>
      <c r="E30" s="8" t="s">
        <v>79</v>
      </c>
      <c r="F30" s="8"/>
      <c r="G30" s="7"/>
      <c r="H30" s="7"/>
      <c r="I30" s="8"/>
      <c r="J30" s="74">
        <f>J33+J36</f>
        <v>39</v>
      </c>
      <c r="K30" s="74">
        <f t="shared" ref="K30:L30" si="9">K33+K36</f>
        <v>63.2</v>
      </c>
      <c r="L30" s="74">
        <f t="shared" si="9"/>
        <v>64.099999999999994</v>
      </c>
    </row>
    <row r="31" spans="1:12" ht="31.5" x14ac:dyDescent="0.25">
      <c r="A31" s="133" t="s">
        <v>168</v>
      </c>
      <c r="B31" s="7" t="s">
        <v>71</v>
      </c>
      <c r="C31" s="8" t="s">
        <v>37</v>
      </c>
      <c r="D31" s="8" t="s">
        <v>74</v>
      </c>
      <c r="E31" s="8" t="s">
        <v>79</v>
      </c>
      <c r="F31" s="8" t="s">
        <v>170</v>
      </c>
      <c r="G31" s="7"/>
      <c r="H31" s="7"/>
      <c r="I31" s="8"/>
      <c r="J31" s="74">
        <f>J32</f>
        <v>0</v>
      </c>
      <c r="K31" s="74">
        <f t="shared" ref="K31:L31" si="10">K32</f>
        <v>24.2</v>
      </c>
      <c r="L31" s="74">
        <f t="shared" si="10"/>
        <v>25.1</v>
      </c>
    </row>
    <row r="32" spans="1:12" ht="47.25" x14ac:dyDescent="0.25">
      <c r="A32" s="133" t="s">
        <v>169</v>
      </c>
      <c r="B32" s="7" t="s">
        <v>71</v>
      </c>
      <c r="C32" s="8" t="s">
        <v>37</v>
      </c>
      <c r="D32" s="8" t="s">
        <v>74</v>
      </c>
      <c r="E32" s="8" t="s">
        <v>79</v>
      </c>
      <c r="F32" s="8" t="s">
        <v>171</v>
      </c>
      <c r="G32" s="7"/>
      <c r="H32" s="7"/>
      <c r="I32" s="8"/>
      <c r="J32" s="74">
        <f>J33</f>
        <v>0</v>
      </c>
      <c r="K32" s="74">
        <f t="shared" ref="K32:L32" si="11">K33</f>
        <v>24.2</v>
      </c>
      <c r="L32" s="74">
        <f t="shared" si="11"/>
        <v>25.1</v>
      </c>
    </row>
    <row r="33" spans="1:12" ht="15.75" x14ac:dyDescent="0.25">
      <c r="A33" s="196" t="s">
        <v>23</v>
      </c>
      <c r="B33" s="7" t="s">
        <v>71</v>
      </c>
      <c r="C33" s="8" t="s">
        <v>37</v>
      </c>
      <c r="D33" s="8" t="s">
        <v>74</v>
      </c>
      <c r="E33" s="8" t="s">
        <v>79</v>
      </c>
      <c r="F33" s="8" t="s">
        <v>171</v>
      </c>
      <c r="G33" s="7" t="s">
        <v>24</v>
      </c>
      <c r="H33" s="7"/>
      <c r="I33" s="8"/>
      <c r="J33" s="74">
        <f>J34</f>
        <v>0</v>
      </c>
      <c r="K33" s="74">
        <f t="shared" ref="K33:L34" si="12">K34</f>
        <v>24.2</v>
      </c>
      <c r="L33" s="74">
        <f t="shared" si="12"/>
        <v>25.1</v>
      </c>
    </row>
    <row r="34" spans="1:12" ht="69.75" customHeight="1" x14ac:dyDescent="0.25">
      <c r="A34" s="196" t="s">
        <v>116</v>
      </c>
      <c r="B34" s="7" t="s">
        <v>71</v>
      </c>
      <c r="C34" s="8" t="s">
        <v>37</v>
      </c>
      <c r="D34" s="8" t="s">
        <v>74</v>
      </c>
      <c r="E34" s="8" t="s">
        <v>79</v>
      </c>
      <c r="F34" s="8" t="s">
        <v>171</v>
      </c>
      <c r="G34" s="7" t="s">
        <v>24</v>
      </c>
      <c r="H34" s="7" t="s">
        <v>25</v>
      </c>
      <c r="I34" s="8"/>
      <c r="J34" s="74">
        <f>J35</f>
        <v>0</v>
      </c>
      <c r="K34" s="74">
        <f t="shared" si="12"/>
        <v>24.2</v>
      </c>
      <c r="L34" s="74">
        <f t="shared" si="12"/>
        <v>25.1</v>
      </c>
    </row>
    <row r="35" spans="1:12" ht="47.25" x14ac:dyDescent="0.25">
      <c r="A35" s="196" t="s">
        <v>124</v>
      </c>
      <c r="B35" s="7" t="s">
        <v>71</v>
      </c>
      <c r="C35" s="8" t="s">
        <v>37</v>
      </c>
      <c r="D35" s="8" t="s">
        <v>74</v>
      </c>
      <c r="E35" s="8" t="s">
        <v>79</v>
      </c>
      <c r="F35" s="8" t="s">
        <v>171</v>
      </c>
      <c r="G35" s="7" t="s">
        <v>24</v>
      </c>
      <c r="H35" s="7" t="s">
        <v>25</v>
      </c>
      <c r="I35" s="8" t="s">
        <v>156</v>
      </c>
      <c r="J35" s="74">
        <f>'Прил 5'!J27</f>
        <v>0</v>
      </c>
      <c r="K35" s="74">
        <f>'Прил 5'!K27</f>
        <v>24.2</v>
      </c>
      <c r="L35" s="74">
        <f>'Прил 5'!L27</f>
        <v>25.1</v>
      </c>
    </row>
    <row r="36" spans="1:12" ht="31.5" x14ac:dyDescent="0.25">
      <c r="A36" s="133" t="s">
        <v>168</v>
      </c>
      <c r="B36" s="7" t="s">
        <v>71</v>
      </c>
      <c r="C36" s="8" t="s">
        <v>37</v>
      </c>
      <c r="D36" s="8" t="s">
        <v>74</v>
      </c>
      <c r="E36" s="8" t="s">
        <v>79</v>
      </c>
      <c r="F36" s="8" t="s">
        <v>179</v>
      </c>
      <c r="G36" s="7"/>
      <c r="H36" s="7"/>
      <c r="I36" s="8"/>
      <c r="J36" s="74">
        <f>J37</f>
        <v>39</v>
      </c>
      <c r="K36" s="74">
        <f t="shared" ref="K36:L39" si="13">K37</f>
        <v>39</v>
      </c>
      <c r="L36" s="74">
        <f t="shared" ref="L36:L37" si="14">L37</f>
        <v>39</v>
      </c>
    </row>
    <row r="37" spans="1:12" ht="47.25" x14ac:dyDescent="0.25">
      <c r="A37" s="133" t="s">
        <v>169</v>
      </c>
      <c r="B37" s="7" t="s">
        <v>71</v>
      </c>
      <c r="C37" s="8" t="s">
        <v>37</v>
      </c>
      <c r="D37" s="8" t="s">
        <v>74</v>
      </c>
      <c r="E37" s="8" t="s">
        <v>79</v>
      </c>
      <c r="F37" s="8" t="s">
        <v>183</v>
      </c>
      <c r="G37" s="7"/>
      <c r="H37" s="7"/>
      <c r="I37" s="8"/>
      <c r="J37" s="74">
        <f>J38</f>
        <v>39</v>
      </c>
      <c r="K37" s="74">
        <f t="shared" si="13"/>
        <v>39</v>
      </c>
      <c r="L37" s="74">
        <f t="shared" si="14"/>
        <v>39</v>
      </c>
    </row>
    <row r="38" spans="1:12" ht="15.75" x14ac:dyDescent="0.25">
      <c r="A38" s="196" t="s">
        <v>23</v>
      </c>
      <c r="B38" s="7" t="s">
        <v>71</v>
      </c>
      <c r="C38" s="8" t="s">
        <v>37</v>
      </c>
      <c r="D38" s="8" t="s">
        <v>74</v>
      </c>
      <c r="E38" s="8" t="s">
        <v>79</v>
      </c>
      <c r="F38" s="8" t="s">
        <v>183</v>
      </c>
      <c r="G38" s="7" t="s">
        <v>24</v>
      </c>
      <c r="H38" s="7"/>
      <c r="I38" s="8"/>
      <c r="J38" s="74">
        <f>J39</f>
        <v>39</v>
      </c>
      <c r="K38" s="74">
        <f t="shared" si="13"/>
        <v>39</v>
      </c>
      <c r="L38" s="74">
        <f t="shared" si="13"/>
        <v>39</v>
      </c>
    </row>
    <row r="39" spans="1:12" ht="69.75" customHeight="1" x14ac:dyDescent="0.25">
      <c r="A39" s="196" t="s">
        <v>116</v>
      </c>
      <c r="B39" s="7" t="s">
        <v>71</v>
      </c>
      <c r="C39" s="8" t="s">
        <v>37</v>
      </c>
      <c r="D39" s="8" t="s">
        <v>74</v>
      </c>
      <c r="E39" s="8" t="s">
        <v>79</v>
      </c>
      <c r="F39" s="8" t="s">
        <v>183</v>
      </c>
      <c r="G39" s="7" t="s">
        <v>24</v>
      </c>
      <c r="H39" s="7" t="s">
        <v>25</v>
      </c>
      <c r="I39" s="8"/>
      <c r="J39" s="74">
        <f>J40</f>
        <v>39</v>
      </c>
      <c r="K39" s="74">
        <f t="shared" si="13"/>
        <v>39</v>
      </c>
      <c r="L39" s="74">
        <f t="shared" si="13"/>
        <v>39</v>
      </c>
    </row>
    <row r="40" spans="1:12" ht="47.25" x14ac:dyDescent="0.25">
      <c r="A40" s="196" t="s">
        <v>124</v>
      </c>
      <c r="B40" s="7" t="s">
        <v>71</v>
      </c>
      <c r="C40" s="8" t="s">
        <v>37</v>
      </c>
      <c r="D40" s="8" t="s">
        <v>74</v>
      </c>
      <c r="E40" s="8" t="s">
        <v>79</v>
      </c>
      <c r="F40" s="8" t="s">
        <v>183</v>
      </c>
      <c r="G40" s="7" t="s">
        <v>24</v>
      </c>
      <c r="H40" s="7" t="s">
        <v>25</v>
      </c>
      <c r="I40" s="8" t="s">
        <v>156</v>
      </c>
      <c r="J40" s="74">
        <f>'Прил 5'!J29</f>
        <v>39</v>
      </c>
      <c r="K40" s="74">
        <f>'Прил 5'!K29</f>
        <v>39</v>
      </c>
      <c r="L40" s="74">
        <f>'Прил 5'!L29</f>
        <v>39</v>
      </c>
    </row>
    <row r="41" spans="1:12" ht="31.5" x14ac:dyDescent="0.25">
      <c r="A41" s="10" t="s">
        <v>312</v>
      </c>
      <c r="B41" s="266" t="s">
        <v>71</v>
      </c>
      <c r="C41" s="260" t="s">
        <v>37</v>
      </c>
      <c r="D41" s="8" t="s">
        <v>74</v>
      </c>
      <c r="E41" s="148" t="s">
        <v>313</v>
      </c>
      <c r="F41" s="8"/>
      <c r="G41" s="267"/>
      <c r="H41" s="7"/>
      <c r="I41" s="268"/>
      <c r="J41" s="74">
        <f>J42+J47</f>
        <v>371.4</v>
      </c>
      <c r="K41" s="74">
        <f t="shared" ref="K41:L41" si="15">K42+K47</f>
        <v>0</v>
      </c>
      <c r="L41" s="74">
        <f t="shared" si="15"/>
        <v>0</v>
      </c>
    </row>
    <row r="42" spans="1:12" ht="78.75" x14ac:dyDescent="0.25">
      <c r="A42" s="259" t="s">
        <v>174</v>
      </c>
      <c r="B42" s="266" t="s">
        <v>71</v>
      </c>
      <c r="C42" s="260" t="s">
        <v>37</v>
      </c>
      <c r="D42" s="8" t="s">
        <v>74</v>
      </c>
      <c r="E42" s="148" t="s">
        <v>313</v>
      </c>
      <c r="F42" s="8" t="s">
        <v>176</v>
      </c>
      <c r="G42" s="267"/>
      <c r="H42" s="7"/>
      <c r="I42" s="268"/>
      <c r="J42" s="74">
        <f>J43</f>
        <v>300</v>
      </c>
      <c r="K42" s="74">
        <f t="shared" ref="K42:L45" si="16">K43</f>
        <v>0</v>
      </c>
      <c r="L42" s="74">
        <f t="shared" si="16"/>
        <v>0</v>
      </c>
    </row>
    <row r="43" spans="1:12" ht="31.5" x14ac:dyDescent="0.25">
      <c r="A43" s="259" t="s">
        <v>175</v>
      </c>
      <c r="B43" s="266" t="s">
        <v>71</v>
      </c>
      <c r="C43" s="260" t="s">
        <v>37</v>
      </c>
      <c r="D43" s="8" t="s">
        <v>74</v>
      </c>
      <c r="E43" s="148" t="s">
        <v>313</v>
      </c>
      <c r="F43" s="8" t="s">
        <v>177</v>
      </c>
      <c r="G43" s="267"/>
      <c r="H43" s="7"/>
      <c r="I43" s="268"/>
      <c r="J43" s="74">
        <f>J44</f>
        <v>300</v>
      </c>
      <c r="K43" s="74">
        <f t="shared" si="16"/>
        <v>0</v>
      </c>
      <c r="L43" s="74">
        <f t="shared" si="16"/>
        <v>0</v>
      </c>
    </row>
    <row r="44" spans="1:12" ht="15.75" x14ac:dyDescent="0.25">
      <c r="A44" s="265" t="s">
        <v>23</v>
      </c>
      <c r="B44" s="266" t="s">
        <v>71</v>
      </c>
      <c r="C44" s="260" t="s">
        <v>37</v>
      </c>
      <c r="D44" s="8" t="s">
        <v>74</v>
      </c>
      <c r="E44" s="148" t="s">
        <v>313</v>
      </c>
      <c r="F44" s="8" t="s">
        <v>177</v>
      </c>
      <c r="G44" s="267" t="s">
        <v>24</v>
      </c>
      <c r="H44" s="7"/>
      <c r="I44" s="268"/>
      <c r="J44" s="74">
        <f>J45</f>
        <v>300</v>
      </c>
      <c r="K44" s="74">
        <f t="shared" si="16"/>
        <v>0</v>
      </c>
      <c r="L44" s="74">
        <f t="shared" si="16"/>
        <v>0</v>
      </c>
    </row>
    <row r="45" spans="1:12" ht="63" x14ac:dyDescent="0.25">
      <c r="A45" s="265" t="s">
        <v>116</v>
      </c>
      <c r="B45" s="266" t="s">
        <v>71</v>
      </c>
      <c r="C45" s="260" t="s">
        <v>37</v>
      </c>
      <c r="D45" s="8" t="s">
        <v>74</v>
      </c>
      <c r="E45" s="148" t="s">
        <v>313</v>
      </c>
      <c r="F45" s="8" t="s">
        <v>177</v>
      </c>
      <c r="G45" s="267" t="s">
        <v>24</v>
      </c>
      <c r="H45" s="7" t="s">
        <v>25</v>
      </c>
      <c r="I45" s="268"/>
      <c r="J45" s="74">
        <f>J46</f>
        <v>300</v>
      </c>
      <c r="K45" s="74">
        <f t="shared" si="16"/>
        <v>0</v>
      </c>
      <c r="L45" s="74">
        <f t="shared" si="16"/>
        <v>0</v>
      </c>
    </row>
    <row r="46" spans="1:12" ht="47.25" x14ac:dyDescent="0.25">
      <c r="A46" s="196" t="s">
        <v>124</v>
      </c>
      <c r="B46" s="160" t="s">
        <v>71</v>
      </c>
      <c r="C46" s="8" t="s">
        <v>37</v>
      </c>
      <c r="D46" s="8" t="s">
        <v>74</v>
      </c>
      <c r="E46" s="148" t="s">
        <v>313</v>
      </c>
      <c r="F46" s="8" t="s">
        <v>177</v>
      </c>
      <c r="G46" s="267" t="s">
        <v>24</v>
      </c>
      <c r="H46" s="7" t="s">
        <v>25</v>
      </c>
      <c r="I46" s="268" t="s">
        <v>156</v>
      </c>
      <c r="J46" s="74">
        <f>'Прил 5'!J33</f>
        <v>300</v>
      </c>
      <c r="K46" s="74">
        <f>'Прил 5'!K33</f>
        <v>0</v>
      </c>
      <c r="L46" s="74">
        <f>'Прил 5'!L33</f>
        <v>0</v>
      </c>
    </row>
    <row r="47" spans="1:12" ht="47.25" x14ac:dyDescent="0.25">
      <c r="A47" s="262" t="s">
        <v>169</v>
      </c>
      <c r="B47" s="266" t="s">
        <v>71</v>
      </c>
      <c r="C47" s="260" t="s">
        <v>37</v>
      </c>
      <c r="D47" s="8" t="s">
        <v>74</v>
      </c>
      <c r="E47" s="148" t="s">
        <v>313</v>
      </c>
      <c r="F47" s="8" t="s">
        <v>170</v>
      </c>
      <c r="G47" s="267"/>
      <c r="H47" s="7"/>
      <c r="I47" s="268"/>
      <c r="J47" s="74">
        <f>J48</f>
        <v>71.400000000000006</v>
      </c>
      <c r="K47" s="74">
        <f t="shared" ref="K47:L50" si="17">K48</f>
        <v>0</v>
      </c>
      <c r="L47" s="74">
        <f t="shared" si="17"/>
        <v>0</v>
      </c>
    </row>
    <row r="48" spans="1:12" ht="15.75" x14ac:dyDescent="0.25">
      <c r="A48" s="10" t="s">
        <v>80</v>
      </c>
      <c r="B48" s="266" t="s">
        <v>71</v>
      </c>
      <c r="C48" s="260" t="s">
        <v>37</v>
      </c>
      <c r="D48" s="8" t="s">
        <v>74</v>
      </c>
      <c r="E48" s="148" t="s">
        <v>313</v>
      </c>
      <c r="F48" s="8" t="s">
        <v>171</v>
      </c>
      <c r="G48" s="267"/>
      <c r="H48" s="7"/>
      <c r="I48" s="268"/>
      <c r="J48" s="74">
        <f>J49</f>
        <v>71.400000000000006</v>
      </c>
      <c r="K48" s="74">
        <f t="shared" si="17"/>
        <v>0</v>
      </c>
      <c r="L48" s="74">
        <f t="shared" si="17"/>
        <v>0</v>
      </c>
    </row>
    <row r="49" spans="1:12" ht="15.75" x14ac:dyDescent="0.25">
      <c r="A49" s="265" t="s">
        <v>23</v>
      </c>
      <c r="B49" s="266" t="s">
        <v>71</v>
      </c>
      <c r="C49" s="260" t="s">
        <v>37</v>
      </c>
      <c r="D49" s="8" t="s">
        <v>74</v>
      </c>
      <c r="E49" s="148" t="s">
        <v>313</v>
      </c>
      <c r="F49" s="8" t="s">
        <v>171</v>
      </c>
      <c r="G49" s="267" t="s">
        <v>24</v>
      </c>
      <c r="H49" s="7"/>
      <c r="I49" s="268"/>
      <c r="J49" s="74">
        <f>J50</f>
        <v>71.400000000000006</v>
      </c>
      <c r="K49" s="74">
        <f t="shared" si="17"/>
        <v>0</v>
      </c>
      <c r="L49" s="74">
        <f t="shared" si="17"/>
        <v>0</v>
      </c>
    </row>
    <row r="50" spans="1:12" ht="63" x14ac:dyDescent="0.25">
      <c r="A50" s="265" t="s">
        <v>116</v>
      </c>
      <c r="B50" s="266" t="s">
        <v>71</v>
      </c>
      <c r="C50" s="260" t="s">
        <v>37</v>
      </c>
      <c r="D50" s="8" t="s">
        <v>74</v>
      </c>
      <c r="E50" s="148" t="s">
        <v>313</v>
      </c>
      <c r="F50" s="8" t="s">
        <v>171</v>
      </c>
      <c r="G50" s="267" t="s">
        <v>24</v>
      </c>
      <c r="H50" s="7" t="s">
        <v>25</v>
      </c>
      <c r="I50" s="268"/>
      <c r="J50" s="74">
        <f>J51</f>
        <v>71.400000000000006</v>
      </c>
      <c r="K50" s="74">
        <f t="shared" si="17"/>
        <v>0</v>
      </c>
      <c r="L50" s="74">
        <f t="shared" si="17"/>
        <v>0</v>
      </c>
    </row>
    <row r="51" spans="1:12" ht="47.25" x14ac:dyDescent="0.25">
      <c r="A51" s="196" t="s">
        <v>124</v>
      </c>
      <c r="B51" s="266" t="s">
        <v>71</v>
      </c>
      <c r="C51" s="260" t="s">
        <v>37</v>
      </c>
      <c r="D51" s="8" t="s">
        <v>74</v>
      </c>
      <c r="E51" s="148" t="s">
        <v>313</v>
      </c>
      <c r="F51" s="8" t="s">
        <v>171</v>
      </c>
      <c r="G51" s="267" t="s">
        <v>24</v>
      </c>
      <c r="H51" s="7" t="s">
        <v>25</v>
      </c>
      <c r="I51" s="8" t="s">
        <v>156</v>
      </c>
      <c r="J51" s="74">
        <f>'Прил 5'!J35</f>
        <v>71.400000000000006</v>
      </c>
      <c r="K51" s="74">
        <f>'Прил 5'!K35</f>
        <v>0</v>
      </c>
      <c r="L51" s="74">
        <f>'Прил 5'!L35</f>
        <v>0</v>
      </c>
    </row>
    <row r="52" spans="1:12" ht="100.5" customHeight="1" x14ac:dyDescent="0.25">
      <c r="A52" s="12" t="s">
        <v>300</v>
      </c>
      <c r="B52" s="7" t="s">
        <v>71</v>
      </c>
      <c r="C52" s="8" t="s">
        <v>37</v>
      </c>
      <c r="D52" s="8" t="s">
        <v>74</v>
      </c>
      <c r="E52" s="8" t="s">
        <v>219</v>
      </c>
      <c r="F52" s="8"/>
      <c r="G52" s="7"/>
      <c r="H52" s="7"/>
      <c r="I52" s="8"/>
      <c r="J52" s="74">
        <f>J55</f>
        <v>11.263</v>
      </c>
      <c r="K52" s="74">
        <f t="shared" ref="K52:L52" si="18">K55</f>
        <v>11.712999999999999</v>
      </c>
      <c r="L52" s="74">
        <f t="shared" si="18"/>
        <v>12.180999999999999</v>
      </c>
    </row>
    <row r="53" spans="1:12" ht="18.600000000000001" customHeight="1" x14ac:dyDescent="0.25">
      <c r="A53" s="12" t="s">
        <v>221</v>
      </c>
      <c r="B53" s="7" t="s">
        <v>71</v>
      </c>
      <c r="C53" s="8" t="s">
        <v>37</v>
      </c>
      <c r="D53" s="8" t="s">
        <v>74</v>
      </c>
      <c r="E53" s="8" t="s">
        <v>219</v>
      </c>
      <c r="F53" s="8" t="s">
        <v>220</v>
      </c>
      <c r="G53" s="7"/>
      <c r="H53" s="7"/>
      <c r="I53" s="8"/>
      <c r="J53" s="74">
        <f>J54</f>
        <v>11.263</v>
      </c>
      <c r="K53" s="74">
        <f t="shared" ref="K53:L53" si="19">K54</f>
        <v>11.712999999999999</v>
      </c>
      <c r="L53" s="74">
        <f t="shared" si="19"/>
        <v>12.180999999999999</v>
      </c>
    </row>
    <row r="54" spans="1:12" ht="17.45" customHeight="1" x14ac:dyDescent="0.25">
      <c r="A54" s="133" t="s">
        <v>152</v>
      </c>
      <c r="B54" s="7" t="s">
        <v>71</v>
      </c>
      <c r="C54" s="8" t="s">
        <v>37</v>
      </c>
      <c r="D54" s="8" t="s">
        <v>74</v>
      </c>
      <c r="E54" s="8" t="s">
        <v>219</v>
      </c>
      <c r="F54" s="8" t="s">
        <v>222</v>
      </c>
      <c r="G54" s="7"/>
      <c r="H54" s="7"/>
      <c r="I54" s="8"/>
      <c r="J54" s="74">
        <f>J55</f>
        <v>11.263</v>
      </c>
      <c r="K54" s="74">
        <f t="shared" ref="K54:L54" si="20">K55</f>
        <v>11.712999999999999</v>
      </c>
      <c r="L54" s="74">
        <f t="shared" si="20"/>
        <v>12.180999999999999</v>
      </c>
    </row>
    <row r="55" spans="1:12" ht="15.75" x14ac:dyDescent="0.25">
      <c r="A55" s="196" t="s">
        <v>23</v>
      </c>
      <c r="B55" s="7" t="s">
        <v>71</v>
      </c>
      <c r="C55" s="8" t="s">
        <v>37</v>
      </c>
      <c r="D55" s="8" t="s">
        <v>74</v>
      </c>
      <c r="E55" s="8" t="s">
        <v>219</v>
      </c>
      <c r="F55" s="8" t="s">
        <v>222</v>
      </c>
      <c r="G55" s="7" t="s">
        <v>24</v>
      </c>
      <c r="H55" s="7"/>
      <c r="I55" s="8"/>
      <c r="J55" s="74">
        <f>J56</f>
        <v>11.263</v>
      </c>
      <c r="K55" s="74">
        <f t="shared" ref="K55:L55" si="21">K56</f>
        <v>11.712999999999999</v>
      </c>
      <c r="L55" s="74">
        <f t="shared" si="21"/>
        <v>12.180999999999999</v>
      </c>
    </row>
    <row r="56" spans="1:12" ht="69.75" customHeight="1" x14ac:dyDescent="0.25">
      <c r="A56" s="196" t="s">
        <v>116</v>
      </c>
      <c r="B56" s="7" t="s">
        <v>71</v>
      </c>
      <c r="C56" s="8" t="s">
        <v>37</v>
      </c>
      <c r="D56" s="8" t="s">
        <v>74</v>
      </c>
      <c r="E56" s="8" t="s">
        <v>219</v>
      </c>
      <c r="F56" s="8" t="s">
        <v>222</v>
      </c>
      <c r="G56" s="7" t="s">
        <v>24</v>
      </c>
      <c r="H56" s="7" t="s">
        <v>25</v>
      </c>
      <c r="I56" s="8"/>
      <c r="J56" s="74">
        <f>J57</f>
        <v>11.263</v>
      </c>
      <c r="K56" s="74">
        <f t="shared" ref="K56:L56" si="22">K57</f>
        <v>11.712999999999999</v>
      </c>
      <c r="L56" s="74">
        <f t="shared" si="22"/>
        <v>12.180999999999999</v>
      </c>
    </row>
    <row r="57" spans="1:12" ht="47.25" x14ac:dyDescent="0.25">
      <c r="A57" s="196" t="s">
        <v>124</v>
      </c>
      <c r="B57" s="7" t="s">
        <v>71</v>
      </c>
      <c r="C57" s="8" t="s">
        <v>37</v>
      </c>
      <c r="D57" s="8" t="s">
        <v>74</v>
      </c>
      <c r="E57" s="8" t="s">
        <v>219</v>
      </c>
      <c r="F57" s="8" t="s">
        <v>222</v>
      </c>
      <c r="G57" s="7" t="s">
        <v>24</v>
      </c>
      <c r="H57" s="7" t="s">
        <v>25</v>
      </c>
      <c r="I57" s="8" t="s">
        <v>156</v>
      </c>
      <c r="J57" s="74">
        <f>'Прил 5'!J38</f>
        <v>11.263</v>
      </c>
      <c r="K57" s="74">
        <f>'Прил 5'!K38</f>
        <v>11.712999999999999</v>
      </c>
      <c r="L57" s="74">
        <f>'Прил 5'!L38</f>
        <v>12.180999999999999</v>
      </c>
    </row>
    <row r="58" spans="1:12" ht="63" x14ac:dyDescent="0.25">
      <c r="A58" s="130" t="s">
        <v>255</v>
      </c>
      <c r="B58" s="215">
        <v>89</v>
      </c>
      <c r="C58" s="195"/>
      <c r="D58" s="8"/>
      <c r="E58" s="8"/>
      <c r="F58" s="8"/>
      <c r="G58" s="8"/>
      <c r="H58" s="8"/>
      <c r="I58" s="8"/>
      <c r="J58" s="74">
        <f>J59</f>
        <v>1338.9333299999998</v>
      </c>
      <c r="K58" s="74">
        <f t="shared" ref="K58:L58" si="23">K59</f>
        <v>554.19999999999993</v>
      </c>
      <c r="L58" s="74">
        <f t="shared" si="23"/>
        <v>587.1</v>
      </c>
    </row>
    <row r="59" spans="1:12" ht="70.900000000000006" customHeight="1" x14ac:dyDescent="0.25">
      <c r="A59" s="130" t="s">
        <v>256</v>
      </c>
      <c r="B59" s="215">
        <v>89</v>
      </c>
      <c r="C59" s="195" t="s">
        <v>36</v>
      </c>
      <c r="D59" s="8"/>
      <c r="E59" s="8"/>
      <c r="F59" s="8"/>
      <c r="G59" s="8"/>
      <c r="H59" s="8"/>
      <c r="I59" s="8"/>
      <c r="J59" s="74">
        <f>J65+J71+J77+J83+J101+J107+J113+J124+J89+J95+J118</f>
        <v>1338.9333299999998</v>
      </c>
      <c r="K59" s="74">
        <f t="shared" ref="K59:L59" si="24">K65+K71+K77+K83+K101+K107+K113+K124+K89+K95+K118</f>
        <v>554.19999999999993</v>
      </c>
      <c r="L59" s="74">
        <f t="shared" si="24"/>
        <v>587.1</v>
      </c>
    </row>
    <row r="60" spans="1:12" ht="22.9" customHeight="1" x14ac:dyDescent="0.25">
      <c r="A60" s="196" t="s">
        <v>305</v>
      </c>
      <c r="B60" s="7" t="s">
        <v>86</v>
      </c>
      <c r="C60" s="7" t="s">
        <v>36</v>
      </c>
      <c r="D60" s="7" t="s">
        <v>74</v>
      </c>
      <c r="E60" s="13" t="s">
        <v>304</v>
      </c>
      <c r="F60" s="7"/>
      <c r="G60" s="8"/>
      <c r="H60" s="8"/>
      <c r="I60" s="8"/>
      <c r="J60" s="74">
        <f>J63</f>
        <v>758.33333000000005</v>
      </c>
      <c r="K60" s="74">
        <f>K63</f>
        <v>0</v>
      </c>
      <c r="L60" s="74">
        <f>L63</f>
        <v>0</v>
      </c>
    </row>
    <row r="61" spans="1:12" ht="34.15" customHeight="1" x14ac:dyDescent="0.25">
      <c r="A61" s="12" t="s">
        <v>172</v>
      </c>
      <c r="B61" s="7" t="s">
        <v>86</v>
      </c>
      <c r="C61" s="7" t="s">
        <v>36</v>
      </c>
      <c r="D61" s="7" t="s">
        <v>74</v>
      </c>
      <c r="E61" s="13" t="s">
        <v>304</v>
      </c>
      <c r="F61" s="7" t="s">
        <v>301</v>
      </c>
      <c r="G61" s="8"/>
      <c r="H61" s="8"/>
      <c r="I61" s="8"/>
      <c r="J61" s="74">
        <f>J62</f>
        <v>758.33333000000005</v>
      </c>
      <c r="K61" s="74">
        <f t="shared" ref="K61:L61" si="25">K62</f>
        <v>0</v>
      </c>
      <c r="L61" s="74">
        <f t="shared" si="25"/>
        <v>0</v>
      </c>
    </row>
    <row r="62" spans="1:12" ht="25.9" customHeight="1" x14ac:dyDescent="0.25">
      <c r="A62" s="12" t="s">
        <v>173</v>
      </c>
      <c r="B62" s="7" t="s">
        <v>86</v>
      </c>
      <c r="C62" s="7" t="s">
        <v>36</v>
      </c>
      <c r="D62" s="7" t="s">
        <v>74</v>
      </c>
      <c r="E62" s="13" t="s">
        <v>304</v>
      </c>
      <c r="F62" s="7" t="s">
        <v>302</v>
      </c>
      <c r="G62" s="8"/>
      <c r="H62" s="8"/>
      <c r="I62" s="8"/>
      <c r="J62" s="74">
        <f>J63</f>
        <v>758.33333000000005</v>
      </c>
      <c r="K62" s="74">
        <f t="shared" ref="K62:L62" si="26">K63</f>
        <v>0</v>
      </c>
      <c r="L62" s="74">
        <f t="shared" si="26"/>
        <v>0</v>
      </c>
    </row>
    <row r="63" spans="1:12" ht="15.75" x14ac:dyDescent="0.25">
      <c r="A63" s="196" t="s">
        <v>28</v>
      </c>
      <c r="B63" s="7" t="s">
        <v>86</v>
      </c>
      <c r="C63" s="7" t="s">
        <v>36</v>
      </c>
      <c r="D63" s="7" t="s">
        <v>74</v>
      </c>
      <c r="E63" s="13" t="s">
        <v>304</v>
      </c>
      <c r="F63" s="7" t="s">
        <v>302</v>
      </c>
      <c r="G63" s="8" t="s">
        <v>27</v>
      </c>
      <c r="H63" s="8"/>
      <c r="I63" s="8"/>
      <c r="J63" s="74">
        <f>J64</f>
        <v>758.33333000000005</v>
      </c>
      <c r="K63" s="74">
        <f>K64</f>
        <v>0</v>
      </c>
      <c r="L63" s="74">
        <f>L64</f>
        <v>0</v>
      </c>
    </row>
    <row r="64" spans="1:12" ht="15.75" x14ac:dyDescent="0.25">
      <c r="A64" s="196" t="s">
        <v>105</v>
      </c>
      <c r="B64" s="7" t="s">
        <v>86</v>
      </c>
      <c r="C64" s="7" t="s">
        <v>36</v>
      </c>
      <c r="D64" s="7" t="s">
        <v>74</v>
      </c>
      <c r="E64" s="13" t="s">
        <v>304</v>
      </c>
      <c r="F64" s="7" t="s">
        <v>302</v>
      </c>
      <c r="G64" s="8" t="s">
        <v>27</v>
      </c>
      <c r="H64" s="8" t="s">
        <v>63</v>
      </c>
      <c r="I64" s="8"/>
      <c r="J64" s="74">
        <f>J65</f>
        <v>758.33333000000005</v>
      </c>
      <c r="K64" s="74">
        <f t="shared" ref="K64:L64" si="27">K65</f>
        <v>0</v>
      </c>
      <c r="L64" s="74">
        <f t="shared" si="27"/>
        <v>0</v>
      </c>
    </row>
    <row r="65" spans="1:12" ht="53.25" customHeight="1" x14ac:dyDescent="0.25">
      <c r="A65" s="196" t="s">
        <v>124</v>
      </c>
      <c r="B65" s="7" t="s">
        <v>86</v>
      </c>
      <c r="C65" s="7" t="s">
        <v>36</v>
      </c>
      <c r="D65" s="7" t="s">
        <v>74</v>
      </c>
      <c r="E65" s="13" t="s">
        <v>304</v>
      </c>
      <c r="F65" s="7" t="s">
        <v>302</v>
      </c>
      <c r="G65" s="8" t="s">
        <v>27</v>
      </c>
      <c r="H65" s="8" t="s">
        <v>63</v>
      </c>
      <c r="I65" s="8" t="s">
        <v>156</v>
      </c>
      <c r="J65" s="74">
        <f>'Прил 5'!J85</f>
        <v>758.33333000000005</v>
      </c>
      <c r="K65" s="74">
        <f>'Прил 5'!K85</f>
        <v>0</v>
      </c>
      <c r="L65" s="74">
        <f>'Прил 5'!L85</f>
        <v>0</v>
      </c>
    </row>
    <row r="66" spans="1:12" ht="15.75" x14ac:dyDescent="0.25">
      <c r="A66" s="196" t="s">
        <v>110</v>
      </c>
      <c r="B66" s="8">
        <v>89</v>
      </c>
      <c r="C66" s="8">
        <v>1</v>
      </c>
      <c r="D66" s="8" t="s">
        <v>74</v>
      </c>
      <c r="E66" s="8" t="s">
        <v>111</v>
      </c>
      <c r="F66" s="8"/>
      <c r="G66" s="8"/>
      <c r="H66" s="8"/>
      <c r="I66" s="8"/>
      <c r="J66" s="74">
        <f>J69</f>
        <v>66.400000000000006</v>
      </c>
      <c r="K66" s="74">
        <f>K69</f>
        <v>69.099999999999994</v>
      </c>
      <c r="L66" s="74">
        <f>L69</f>
        <v>71.3</v>
      </c>
    </row>
    <row r="67" spans="1:12" ht="31.5" x14ac:dyDescent="0.25">
      <c r="A67" s="130" t="s">
        <v>164</v>
      </c>
      <c r="B67" s="8">
        <v>89</v>
      </c>
      <c r="C67" s="8">
        <v>1</v>
      </c>
      <c r="D67" s="8" t="s">
        <v>74</v>
      </c>
      <c r="E67" s="8" t="s">
        <v>111</v>
      </c>
      <c r="F67" s="8" t="s">
        <v>166</v>
      </c>
      <c r="G67" s="8"/>
      <c r="H67" s="8"/>
      <c r="I67" s="8"/>
      <c r="J67" s="74">
        <f>J68</f>
        <v>66.400000000000006</v>
      </c>
      <c r="K67" s="74">
        <f t="shared" ref="K67:L67" si="28">K68</f>
        <v>69.099999999999994</v>
      </c>
      <c r="L67" s="74">
        <f t="shared" si="28"/>
        <v>71.3</v>
      </c>
    </row>
    <row r="68" spans="1:12" ht="31.5" x14ac:dyDescent="0.25">
      <c r="A68" s="130" t="s">
        <v>165</v>
      </c>
      <c r="B68" s="8">
        <v>89</v>
      </c>
      <c r="C68" s="8">
        <v>1</v>
      </c>
      <c r="D68" s="8" t="s">
        <v>74</v>
      </c>
      <c r="E68" s="8" t="s">
        <v>111</v>
      </c>
      <c r="F68" s="8" t="s">
        <v>167</v>
      </c>
      <c r="G68" s="8"/>
      <c r="H68" s="8"/>
      <c r="I68" s="8"/>
      <c r="J68" s="74">
        <f>J69</f>
        <v>66.400000000000006</v>
      </c>
      <c r="K68" s="74">
        <f t="shared" ref="K68:L68" si="29">K69</f>
        <v>69.099999999999994</v>
      </c>
      <c r="L68" s="74">
        <f t="shared" si="29"/>
        <v>71.3</v>
      </c>
    </row>
    <row r="69" spans="1:12" ht="15.75" x14ac:dyDescent="0.25">
      <c r="A69" s="196" t="s">
        <v>109</v>
      </c>
      <c r="B69" s="8">
        <v>89</v>
      </c>
      <c r="C69" s="8">
        <v>1</v>
      </c>
      <c r="D69" s="8" t="s">
        <v>74</v>
      </c>
      <c r="E69" s="8" t="s">
        <v>111</v>
      </c>
      <c r="F69" s="8" t="s">
        <v>167</v>
      </c>
      <c r="G69" s="8" t="s">
        <v>67</v>
      </c>
      <c r="H69" s="8"/>
      <c r="I69" s="8"/>
      <c r="J69" s="74">
        <f>J70</f>
        <v>66.400000000000006</v>
      </c>
      <c r="K69" s="74">
        <f t="shared" ref="K69:L70" si="30">K70</f>
        <v>69.099999999999994</v>
      </c>
      <c r="L69" s="74">
        <f t="shared" si="30"/>
        <v>71.3</v>
      </c>
    </row>
    <row r="70" spans="1:12" ht="15.75" x14ac:dyDescent="0.25">
      <c r="A70" s="196" t="s">
        <v>39</v>
      </c>
      <c r="B70" s="8">
        <v>89</v>
      </c>
      <c r="C70" s="8">
        <v>1</v>
      </c>
      <c r="D70" s="8" t="s">
        <v>74</v>
      </c>
      <c r="E70" s="8" t="s">
        <v>111</v>
      </c>
      <c r="F70" s="8" t="s">
        <v>167</v>
      </c>
      <c r="G70" s="8" t="s">
        <v>67</v>
      </c>
      <c r="H70" s="8" t="s">
        <v>24</v>
      </c>
      <c r="I70" s="8"/>
      <c r="J70" s="74">
        <f>J71</f>
        <v>66.400000000000006</v>
      </c>
      <c r="K70" s="74">
        <f t="shared" si="30"/>
        <v>69.099999999999994</v>
      </c>
      <c r="L70" s="74">
        <f t="shared" si="30"/>
        <v>71.3</v>
      </c>
    </row>
    <row r="71" spans="1:12" ht="52.15" customHeight="1" x14ac:dyDescent="0.25">
      <c r="A71" s="196" t="s">
        <v>124</v>
      </c>
      <c r="B71" s="8">
        <v>89</v>
      </c>
      <c r="C71" s="8">
        <v>1</v>
      </c>
      <c r="D71" s="8" t="s">
        <v>74</v>
      </c>
      <c r="E71" s="8" t="s">
        <v>111</v>
      </c>
      <c r="F71" s="8" t="s">
        <v>167</v>
      </c>
      <c r="G71" s="8" t="s">
        <v>67</v>
      </c>
      <c r="H71" s="8" t="s">
        <v>24</v>
      </c>
      <c r="I71" s="8" t="s">
        <v>156</v>
      </c>
      <c r="J71" s="74">
        <f>'Прил 5'!J104</f>
        <v>66.400000000000006</v>
      </c>
      <c r="K71" s="74">
        <f>'Прил 5'!K104</f>
        <v>69.099999999999994</v>
      </c>
      <c r="L71" s="74">
        <f>'Прил 5'!L104</f>
        <v>71.3</v>
      </c>
    </row>
    <row r="72" spans="1:12" ht="52.9" customHeight="1" x14ac:dyDescent="0.25">
      <c r="A72" s="133" t="s">
        <v>180</v>
      </c>
      <c r="B72" s="7">
        <v>89</v>
      </c>
      <c r="C72" s="8" t="s">
        <v>36</v>
      </c>
      <c r="D72" s="8" t="s">
        <v>74</v>
      </c>
      <c r="E72" s="8" t="s">
        <v>84</v>
      </c>
      <c r="F72" s="8"/>
      <c r="G72" s="8"/>
      <c r="H72" s="8"/>
      <c r="I72" s="8"/>
      <c r="J72" s="74">
        <f>J75</f>
        <v>1</v>
      </c>
      <c r="K72" s="74">
        <f>K75</f>
        <v>1</v>
      </c>
      <c r="L72" s="74">
        <f>L75</f>
        <v>1</v>
      </c>
    </row>
    <row r="73" spans="1:12" ht="21.6" customHeight="1" x14ac:dyDescent="0.25">
      <c r="A73" s="138" t="s">
        <v>178</v>
      </c>
      <c r="B73" s="7" t="s">
        <v>86</v>
      </c>
      <c r="C73" s="8" t="s">
        <v>36</v>
      </c>
      <c r="D73" s="8" t="s">
        <v>74</v>
      </c>
      <c r="E73" s="8" t="s">
        <v>84</v>
      </c>
      <c r="F73" s="8" t="s">
        <v>179</v>
      </c>
      <c r="G73" s="8"/>
      <c r="H73" s="8"/>
      <c r="I73" s="8"/>
      <c r="J73" s="74">
        <f>J74</f>
        <v>1</v>
      </c>
      <c r="K73" s="74">
        <f t="shared" ref="K73:L73" si="31">K74</f>
        <v>1</v>
      </c>
      <c r="L73" s="74">
        <f t="shared" si="31"/>
        <v>1</v>
      </c>
    </row>
    <row r="74" spans="1:12" ht="22.15" customHeight="1" x14ac:dyDescent="0.25">
      <c r="A74" s="133" t="s">
        <v>85</v>
      </c>
      <c r="B74" s="7" t="s">
        <v>86</v>
      </c>
      <c r="C74" s="8" t="s">
        <v>36</v>
      </c>
      <c r="D74" s="8" t="s">
        <v>74</v>
      </c>
      <c r="E74" s="8" t="s">
        <v>84</v>
      </c>
      <c r="F74" s="8" t="s">
        <v>87</v>
      </c>
      <c r="G74" s="8"/>
      <c r="H74" s="8"/>
      <c r="I74" s="8"/>
      <c r="J74" s="74">
        <f>J75</f>
        <v>1</v>
      </c>
      <c r="K74" s="74">
        <f t="shared" ref="K74:L74" si="32">K75</f>
        <v>1</v>
      </c>
      <c r="L74" s="74">
        <f t="shared" si="32"/>
        <v>1</v>
      </c>
    </row>
    <row r="75" spans="1:12" ht="15.75" x14ac:dyDescent="0.25">
      <c r="A75" s="196" t="s">
        <v>23</v>
      </c>
      <c r="B75" s="7" t="s">
        <v>86</v>
      </c>
      <c r="C75" s="8" t="s">
        <v>36</v>
      </c>
      <c r="D75" s="8" t="s">
        <v>74</v>
      </c>
      <c r="E75" s="8" t="s">
        <v>84</v>
      </c>
      <c r="F75" s="8" t="s">
        <v>87</v>
      </c>
      <c r="G75" s="8" t="s">
        <v>24</v>
      </c>
      <c r="H75" s="8"/>
      <c r="I75" s="8"/>
      <c r="J75" s="74">
        <f>J76</f>
        <v>1</v>
      </c>
      <c r="K75" s="74">
        <f t="shared" ref="K75:L76" si="33">K76</f>
        <v>1</v>
      </c>
      <c r="L75" s="74">
        <f t="shared" si="33"/>
        <v>1</v>
      </c>
    </row>
    <row r="76" spans="1:12" ht="15.75" x14ac:dyDescent="0.25">
      <c r="A76" s="196" t="s">
        <v>117</v>
      </c>
      <c r="B76" s="7" t="s">
        <v>86</v>
      </c>
      <c r="C76" s="8" t="s">
        <v>36</v>
      </c>
      <c r="D76" s="8" t="s">
        <v>74</v>
      </c>
      <c r="E76" s="8" t="s">
        <v>84</v>
      </c>
      <c r="F76" s="8" t="s">
        <v>87</v>
      </c>
      <c r="G76" s="8" t="s">
        <v>24</v>
      </c>
      <c r="H76" s="8" t="s">
        <v>83</v>
      </c>
      <c r="I76" s="8"/>
      <c r="J76" s="74">
        <f>J77</f>
        <v>1</v>
      </c>
      <c r="K76" s="74">
        <f t="shared" si="33"/>
        <v>1</v>
      </c>
      <c r="L76" s="74">
        <f t="shared" si="33"/>
        <v>1</v>
      </c>
    </row>
    <row r="77" spans="1:12" ht="47.25" x14ac:dyDescent="0.25">
      <c r="A77" s="196" t="s">
        <v>124</v>
      </c>
      <c r="B77" s="215">
        <v>89</v>
      </c>
      <c r="C77" s="195" t="s">
        <v>36</v>
      </c>
      <c r="D77" s="8" t="s">
        <v>74</v>
      </c>
      <c r="E77" s="8" t="s">
        <v>84</v>
      </c>
      <c r="F77" s="8" t="s">
        <v>87</v>
      </c>
      <c r="G77" s="8" t="s">
        <v>24</v>
      </c>
      <c r="H77" s="8" t="s">
        <v>83</v>
      </c>
      <c r="I77" s="13">
        <v>918</v>
      </c>
      <c r="J77" s="74">
        <f>'Прил 5'!J49</f>
        <v>1</v>
      </c>
      <c r="K77" s="74">
        <f>'Прил 5'!K49</f>
        <v>1</v>
      </c>
      <c r="L77" s="74">
        <f>'Прил 5'!L49</f>
        <v>1</v>
      </c>
    </row>
    <row r="78" spans="1:12" ht="15.75" x14ac:dyDescent="0.25">
      <c r="A78" s="196" t="s">
        <v>113</v>
      </c>
      <c r="B78" s="8">
        <v>89</v>
      </c>
      <c r="C78" s="8">
        <v>1</v>
      </c>
      <c r="D78" s="8" t="s">
        <v>74</v>
      </c>
      <c r="E78" s="8">
        <v>41240</v>
      </c>
      <c r="F78" s="8"/>
      <c r="G78" s="8"/>
      <c r="H78" s="8"/>
      <c r="I78" s="8"/>
      <c r="J78" s="74">
        <f>J81</f>
        <v>1.7</v>
      </c>
      <c r="K78" s="74">
        <f>K81</f>
        <v>1.7</v>
      </c>
      <c r="L78" s="74">
        <f>L81</f>
        <v>1.7</v>
      </c>
    </row>
    <row r="79" spans="1:12" ht="31.5" x14ac:dyDescent="0.25">
      <c r="A79" s="133" t="s">
        <v>161</v>
      </c>
      <c r="B79" s="8">
        <v>89</v>
      </c>
      <c r="C79" s="8">
        <v>1</v>
      </c>
      <c r="D79" s="8" t="s">
        <v>74</v>
      </c>
      <c r="E79" s="8" t="s">
        <v>118</v>
      </c>
      <c r="F79" s="8" t="s">
        <v>162</v>
      </c>
      <c r="G79" s="8"/>
      <c r="H79" s="8"/>
      <c r="I79" s="8"/>
      <c r="J79" s="74">
        <f>J80</f>
        <v>1.7</v>
      </c>
      <c r="K79" s="74">
        <f t="shared" ref="K79:L79" si="34">K80</f>
        <v>1.7</v>
      </c>
      <c r="L79" s="74">
        <f t="shared" si="34"/>
        <v>1.7</v>
      </c>
    </row>
    <row r="80" spans="1:12" ht="15.75" x14ac:dyDescent="0.25">
      <c r="A80" s="138" t="s">
        <v>114</v>
      </c>
      <c r="B80" s="8">
        <v>89</v>
      </c>
      <c r="C80" s="8">
        <v>1</v>
      </c>
      <c r="D80" s="8" t="s">
        <v>74</v>
      </c>
      <c r="E80" s="8" t="s">
        <v>118</v>
      </c>
      <c r="F80" s="8" t="s">
        <v>303</v>
      </c>
      <c r="G80" s="8"/>
      <c r="H80" s="8"/>
      <c r="I80" s="8"/>
      <c r="J80" s="74">
        <f>J81</f>
        <v>1.7</v>
      </c>
      <c r="K80" s="74">
        <f t="shared" ref="K80:L80" si="35">K81</f>
        <v>1.7</v>
      </c>
      <c r="L80" s="74">
        <f t="shared" si="35"/>
        <v>1.7</v>
      </c>
    </row>
    <row r="81" spans="1:12" ht="31.5" x14ac:dyDescent="0.25">
      <c r="A81" s="196" t="s">
        <v>26</v>
      </c>
      <c r="B81" s="8">
        <v>89</v>
      </c>
      <c r="C81" s="8">
        <v>1</v>
      </c>
      <c r="D81" s="8" t="s">
        <v>74</v>
      </c>
      <c r="E81" s="8" t="s">
        <v>118</v>
      </c>
      <c r="F81" s="8" t="s">
        <v>303</v>
      </c>
      <c r="G81" s="8" t="s">
        <v>68</v>
      </c>
      <c r="H81" s="8"/>
      <c r="I81" s="8"/>
      <c r="J81" s="74">
        <f>J82</f>
        <v>1.7</v>
      </c>
      <c r="K81" s="74">
        <f t="shared" ref="K81:L82" si="36">K82</f>
        <v>1.7</v>
      </c>
      <c r="L81" s="74">
        <f t="shared" si="36"/>
        <v>1.7</v>
      </c>
    </row>
    <row r="82" spans="1:12" ht="31.5" x14ac:dyDescent="0.25">
      <c r="A82" s="196" t="s">
        <v>112</v>
      </c>
      <c r="B82" s="8">
        <v>89</v>
      </c>
      <c r="C82" s="8">
        <v>1</v>
      </c>
      <c r="D82" s="8" t="s">
        <v>74</v>
      </c>
      <c r="E82" s="8" t="s">
        <v>118</v>
      </c>
      <c r="F82" s="8" t="s">
        <v>303</v>
      </c>
      <c r="G82" s="8" t="s">
        <v>68</v>
      </c>
      <c r="H82" s="8" t="s">
        <v>24</v>
      </c>
      <c r="I82" s="8"/>
      <c r="J82" s="74">
        <f>J83</f>
        <v>1.7</v>
      </c>
      <c r="K82" s="74">
        <f t="shared" si="36"/>
        <v>1.7</v>
      </c>
      <c r="L82" s="74">
        <f t="shared" si="36"/>
        <v>1.7</v>
      </c>
    </row>
    <row r="83" spans="1:12" ht="47.25" x14ac:dyDescent="0.25">
      <c r="A83" s="196" t="s">
        <v>124</v>
      </c>
      <c r="B83" s="8">
        <v>89</v>
      </c>
      <c r="C83" s="8">
        <v>1</v>
      </c>
      <c r="D83" s="8" t="s">
        <v>74</v>
      </c>
      <c r="E83" s="8" t="s">
        <v>118</v>
      </c>
      <c r="F83" s="8" t="s">
        <v>303</v>
      </c>
      <c r="G83" s="8" t="s">
        <v>68</v>
      </c>
      <c r="H83" s="8" t="s">
        <v>24</v>
      </c>
      <c r="I83" s="8" t="s">
        <v>156</v>
      </c>
      <c r="J83" s="74">
        <f>'Прил 5'!J111</f>
        <v>1.7</v>
      </c>
      <c r="K83" s="74">
        <f>'Прил 5'!K111</f>
        <v>1.7</v>
      </c>
      <c r="L83" s="74">
        <f>'Прил 5'!L111</f>
        <v>1.7</v>
      </c>
    </row>
    <row r="84" spans="1:12" ht="15.75" x14ac:dyDescent="0.25">
      <c r="A84" s="133" t="s">
        <v>108</v>
      </c>
      <c r="B84" s="7" t="s">
        <v>86</v>
      </c>
      <c r="C84" s="13">
        <v>0</v>
      </c>
      <c r="D84" s="8" t="s">
        <v>74</v>
      </c>
      <c r="E84" s="13">
        <v>43010</v>
      </c>
      <c r="F84" s="13"/>
      <c r="G84" s="195"/>
      <c r="H84" s="195"/>
      <c r="I84" s="195"/>
      <c r="J84" s="74">
        <f>J87</f>
        <v>52.8</v>
      </c>
      <c r="K84" s="74">
        <f>K87</f>
        <v>10.8</v>
      </c>
      <c r="L84" s="74">
        <f>L87</f>
        <v>11</v>
      </c>
    </row>
    <row r="85" spans="1:12" ht="47.25" x14ac:dyDescent="0.25">
      <c r="A85" s="133" t="s">
        <v>169</v>
      </c>
      <c r="B85" s="7" t="s">
        <v>86</v>
      </c>
      <c r="C85" s="13">
        <v>0</v>
      </c>
      <c r="D85" s="8" t="s">
        <v>74</v>
      </c>
      <c r="E85" s="13">
        <v>43010</v>
      </c>
      <c r="F85" s="13">
        <v>200</v>
      </c>
      <c r="G85" s="195"/>
      <c r="H85" s="195"/>
      <c r="I85" s="195"/>
      <c r="J85" s="74">
        <f>J86</f>
        <v>52.8</v>
      </c>
      <c r="K85" s="74">
        <f t="shared" ref="K85:L85" si="37">K86</f>
        <v>10.8</v>
      </c>
      <c r="L85" s="74">
        <f t="shared" si="37"/>
        <v>11</v>
      </c>
    </row>
    <row r="86" spans="1:12" ht="15.75" x14ac:dyDescent="0.25">
      <c r="A86" s="133" t="s">
        <v>80</v>
      </c>
      <c r="B86" s="7" t="s">
        <v>86</v>
      </c>
      <c r="C86" s="13">
        <v>0</v>
      </c>
      <c r="D86" s="8" t="s">
        <v>74</v>
      </c>
      <c r="E86" s="13">
        <v>43010</v>
      </c>
      <c r="F86" s="13">
        <v>240</v>
      </c>
      <c r="G86" s="195"/>
      <c r="H86" s="195"/>
      <c r="I86" s="195"/>
      <c r="J86" s="74">
        <f>J87</f>
        <v>52.8</v>
      </c>
      <c r="K86" s="74">
        <f t="shared" ref="K86:L86" si="38">K87</f>
        <v>10.8</v>
      </c>
      <c r="L86" s="74">
        <f t="shared" si="38"/>
        <v>11</v>
      </c>
    </row>
    <row r="87" spans="1:12" ht="15.75" x14ac:dyDescent="0.25">
      <c r="A87" s="196" t="s">
        <v>105</v>
      </c>
      <c r="B87" s="7" t="s">
        <v>86</v>
      </c>
      <c r="C87" s="13">
        <v>0</v>
      </c>
      <c r="D87" s="8" t="s">
        <v>74</v>
      </c>
      <c r="E87" s="13">
        <v>43010</v>
      </c>
      <c r="F87" s="13">
        <v>240</v>
      </c>
      <c r="G87" s="195" t="s">
        <v>27</v>
      </c>
      <c r="H87" s="195"/>
      <c r="I87" s="195"/>
      <c r="J87" s="74">
        <f>J88</f>
        <v>52.8</v>
      </c>
      <c r="K87" s="74">
        <f t="shared" ref="K87:L88" si="39">K88</f>
        <v>10.8</v>
      </c>
      <c r="L87" s="74">
        <f t="shared" si="39"/>
        <v>11</v>
      </c>
    </row>
    <row r="88" spans="1:12" ht="15.75" x14ac:dyDescent="0.25">
      <c r="A88" s="12" t="s">
        <v>107</v>
      </c>
      <c r="B88" s="7" t="s">
        <v>86</v>
      </c>
      <c r="C88" s="13">
        <v>0</v>
      </c>
      <c r="D88" s="8" t="s">
        <v>74</v>
      </c>
      <c r="E88" s="13">
        <v>43010</v>
      </c>
      <c r="F88" s="13">
        <v>240</v>
      </c>
      <c r="G88" s="195" t="s">
        <v>27</v>
      </c>
      <c r="H88" s="195" t="s">
        <v>64</v>
      </c>
      <c r="I88" s="195"/>
      <c r="J88" s="74">
        <f>J89</f>
        <v>52.8</v>
      </c>
      <c r="K88" s="74">
        <f t="shared" si="39"/>
        <v>10.8</v>
      </c>
      <c r="L88" s="74">
        <f t="shared" si="39"/>
        <v>11</v>
      </c>
    </row>
    <row r="89" spans="1:12" ht="47.25" x14ac:dyDescent="0.25">
      <c r="A89" s="196" t="s">
        <v>124</v>
      </c>
      <c r="B89" s="7" t="s">
        <v>86</v>
      </c>
      <c r="C89" s="13">
        <v>0</v>
      </c>
      <c r="D89" s="8" t="s">
        <v>74</v>
      </c>
      <c r="E89" s="13">
        <v>43010</v>
      </c>
      <c r="F89" s="13">
        <v>240</v>
      </c>
      <c r="G89" s="195" t="s">
        <v>27</v>
      </c>
      <c r="H89" s="195" t="s">
        <v>64</v>
      </c>
      <c r="I89" s="195" t="s">
        <v>156</v>
      </c>
      <c r="J89" s="74">
        <f>'Прил 5'!J94</f>
        <v>52.8</v>
      </c>
      <c r="K89" s="74">
        <f>'Прил 5'!K94</f>
        <v>10.8</v>
      </c>
      <c r="L89" s="74">
        <f>'Прил 5'!L94</f>
        <v>11</v>
      </c>
    </row>
    <row r="90" spans="1:12" ht="15.75" x14ac:dyDescent="0.25">
      <c r="A90" s="133" t="s">
        <v>275</v>
      </c>
      <c r="B90" s="7" t="s">
        <v>86</v>
      </c>
      <c r="C90" s="13">
        <v>0</v>
      </c>
      <c r="D90" s="8" t="s">
        <v>74</v>
      </c>
      <c r="E90" s="13">
        <v>43040</v>
      </c>
      <c r="F90" s="13"/>
      <c r="G90" s="13"/>
      <c r="H90" s="195"/>
      <c r="I90" s="195"/>
      <c r="J90" s="74">
        <f>J93</f>
        <v>20.100000000000001</v>
      </c>
      <c r="K90" s="74">
        <f>K93</f>
        <v>7</v>
      </c>
      <c r="L90" s="74">
        <f>L93</f>
        <v>7</v>
      </c>
    </row>
    <row r="91" spans="1:12" ht="47.25" x14ac:dyDescent="0.25">
      <c r="A91" s="133" t="s">
        <v>169</v>
      </c>
      <c r="B91" s="7" t="s">
        <v>86</v>
      </c>
      <c r="C91" s="13">
        <v>0</v>
      </c>
      <c r="D91" s="8" t="s">
        <v>74</v>
      </c>
      <c r="E91" s="13">
        <v>43040</v>
      </c>
      <c r="F91" s="13">
        <v>200</v>
      </c>
      <c r="G91" s="13"/>
      <c r="H91" s="195"/>
      <c r="I91" s="195"/>
      <c r="J91" s="74">
        <f>J92</f>
        <v>20.100000000000001</v>
      </c>
      <c r="K91" s="74">
        <f t="shared" ref="K91:L91" si="40">K92</f>
        <v>7</v>
      </c>
      <c r="L91" s="74">
        <f t="shared" si="40"/>
        <v>7</v>
      </c>
    </row>
    <row r="92" spans="1:12" ht="15.75" x14ac:dyDescent="0.25">
      <c r="A92" s="133" t="s">
        <v>80</v>
      </c>
      <c r="B92" s="7" t="s">
        <v>86</v>
      </c>
      <c r="C92" s="13">
        <v>0</v>
      </c>
      <c r="D92" s="8" t="s">
        <v>74</v>
      </c>
      <c r="E92" s="13">
        <v>43040</v>
      </c>
      <c r="F92" s="13">
        <v>240</v>
      </c>
      <c r="G92" s="13"/>
      <c r="H92" s="195"/>
      <c r="I92" s="195"/>
      <c r="J92" s="74">
        <f>J93</f>
        <v>20.100000000000001</v>
      </c>
      <c r="K92" s="74">
        <f t="shared" ref="K92:L92" si="41">K93</f>
        <v>7</v>
      </c>
      <c r="L92" s="74">
        <f t="shared" si="41"/>
        <v>7</v>
      </c>
    </row>
    <row r="93" spans="1:12" ht="15.75" x14ac:dyDescent="0.25">
      <c r="A93" s="196" t="s">
        <v>105</v>
      </c>
      <c r="B93" s="7" t="s">
        <v>86</v>
      </c>
      <c r="C93" s="13">
        <v>0</v>
      </c>
      <c r="D93" s="8" t="s">
        <v>74</v>
      </c>
      <c r="E93" s="13">
        <v>43040</v>
      </c>
      <c r="F93" s="13">
        <v>240</v>
      </c>
      <c r="G93" s="8" t="s">
        <v>27</v>
      </c>
      <c r="H93" s="195"/>
      <c r="I93" s="195"/>
      <c r="J93" s="74">
        <f>J94</f>
        <v>20.100000000000001</v>
      </c>
      <c r="K93" s="74">
        <f t="shared" ref="K93:L94" si="42">K94</f>
        <v>7</v>
      </c>
      <c r="L93" s="74">
        <f t="shared" si="42"/>
        <v>7</v>
      </c>
    </row>
    <row r="94" spans="1:12" ht="15.75" x14ac:dyDescent="0.25">
      <c r="A94" s="12" t="s">
        <v>107</v>
      </c>
      <c r="B94" s="7" t="s">
        <v>86</v>
      </c>
      <c r="C94" s="13">
        <v>0</v>
      </c>
      <c r="D94" s="8" t="s">
        <v>74</v>
      </c>
      <c r="E94" s="13">
        <v>43040</v>
      </c>
      <c r="F94" s="13">
        <v>240</v>
      </c>
      <c r="G94" s="8" t="s">
        <v>27</v>
      </c>
      <c r="H94" s="195" t="s">
        <v>64</v>
      </c>
      <c r="I94" s="195"/>
      <c r="J94" s="74">
        <f>J95</f>
        <v>20.100000000000001</v>
      </c>
      <c r="K94" s="74">
        <f t="shared" si="42"/>
        <v>7</v>
      </c>
      <c r="L94" s="74">
        <f t="shared" si="42"/>
        <v>7</v>
      </c>
    </row>
    <row r="95" spans="1:12" ht="55.5" customHeight="1" x14ac:dyDescent="0.25">
      <c r="A95" s="196" t="s">
        <v>124</v>
      </c>
      <c r="B95" s="7" t="s">
        <v>86</v>
      </c>
      <c r="C95" s="13">
        <v>0</v>
      </c>
      <c r="D95" s="8" t="s">
        <v>74</v>
      </c>
      <c r="E95" s="13">
        <v>43040</v>
      </c>
      <c r="F95" s="13">
        <v>240</v>
      </c>
      <c r="G95" s="8" t="s">
        <v>27</v>
      </c>
      <c r="H95" s="195" t="s">
        <v>64</v>
      </c>
      <c r="I95" s="195" t="s">
        <v>156</v>
      </c>
      <c r="J95" s="74">
        <f>'Прил 5'!J97</f>
        <v>20.100000000000001</v>
      </c>
      <c r="K95" s="74">
        <f>'Прил 5'!K97</f>
        <v>7</v>
      </c>
      <c r="L95" s="74">
        <f>'Прил 5'!L97</f>
        <v>7</v>
      </c>
    </row>
    <row r="96" spans="1:12" ht="78.75" customHeight="1" x14ac:dyDescent="0.25">
      <c r="A96" s="12" t="s">
        <v>298</v>
      </c>
      <c r="B96" s="7">
        <v>89</v>
      </c>
      <c r="C96" s="7">
        <v>1</v>
      </c>
      <c r="D96" s="7" t="s">
        <v>74</v>
      </c>
      <c r="E96" s="7" t="s">
        <v>106</v>
      </c>
      <c r="F96" s="7"/>
      <c r="G96" s="8"/>
      <c r="H96" s="8"/>
      <c r="I96" s="8"/>
      <c r="J96" s="74">
        <f>J99</f>
        <v>0.4</v>
      </c>
      <c r="K96" s="74">
        <f>K99</f>
        <v>0.4</v>
      </c>
      <c r="L96" s="74">
        <f>L99</f>
        <v>0.4</v>
      </c>
    </row>
    <row r="97" spans="1:12" ht="47.25" x14ac:dyDescent="0.25">
      <c r="A97" s="133" t="s">
        <v>169</v>
      </c>
      <c r="B97" s="7">
        <v>89</v>
      </c>
      <c r="C97" s="7">
        <v>1</v>
      </c>
      <c r="D97" s="7" t="s">
        <v>74</v>
      </c>
      <c r="E97" s="7" t="s">
        <v>106</v>
      </c>
      <c r="F97" s="7" t="s">
        <v>170</v>
      </c>
      <c r="G97" s="8"/>
      <c r="H97" s="8"/>
      <c r="I97" s="8"/>
      <c r="J97" s="74">
        <f>J98</f>
        <v>0.4</v>
      </c>
      <c r="K97" s="74">
        <f t="shared" ref="K97:L97" si="43">K98</f>
        <v>0.4</v>
      </c>
      <c r="L97" s="74">
        <f t="shared" si="43"/>
        <v>0.4</v>
      </c>
    </row>
    <row r="98" spans="1:12" ht="15.75" x14ac:dyDescent="0.25">
      <c r="A98" s="133" t="s">
        <v>80</v>
      </c>
      <c r="B98" s="7">
        <v>89</v>
      </c>
      <c r="C98" s="7">
        <v>1</v>
      </c>
      <c r="D98" s="7" t="s">
        <v>74</v>
      </c>
      <c r="E98" s="7" t="s">
        <v>106</v>
      </c>
      <c r="F98" s="7" t="s">
        <v>171</v>
      </c>
      <c r="G98" s="8"/>
      <c r="H98" s="8"/>
      <c r="I98" s="8"/>
      <c r="J98" s="74">
        <f>J99</f>
        <v>0.4</v>
      </c>
      <c r="K98" s="74">
        <f t="shared" ref="K98:L98" si="44">K99</f>
        <v>0.4</v>
      </c>
      <c r="L98" s="74">
        <f t="shared" si="44"/>
        <v>0.4</v>
      </c>
    </row>
    <row r="99" spans="1:12" ht="15.75" x14ac:dyDescent="0.25">
      <c r="A99" s="196" t="s">
        <v>28</v>
      </c>
      <c r="B99" s="7">
        <v>89</v>
      </c>
      <c r="C99" s="7">
        <v>1</v>
      </c>
      <c r="D99" s="7" t="s">
        <v>74</v>
      </c>
      <c r="E99" s="7" t="s">
        <v>106</v>
      </c>
      <c r="F99" s="7" t="s">
        <v>171</v>
      </c>
      <c r="G99" s="8" t="s">
        <v>27</v>
      </c>
      <c r="H99" s="8"/>
      <c r="I99" s="8"/>
      <c r="J99" s="74">
        <f>J100</f>
        <v>0.4</v>
      </c>
      <c r="K99" s="74">
        <f>K100</f>
        <v>0.4</v>
      </c>
      <c r="L99" s="74">
        <f>L100</f>
        <v>0.4</v>
      </c>
    </row>
    <row r="100" spans="1:12" ht="15.75" x14ac:dyDescent="0.25">
      <c r="A100" s="196" t="s">
        <v>105</v>
      </c>
      <c r="B100" s="7">
        <v>89</v>
      </c>
      <c r="C100" s="7">
        <v>1</v>
      </c>
      <c r="D100" s="7" t="s">
        <v>74</v>
      </c>
      <c r="E100" s="7" t="s">
        <v>106</v>
      </c>
      <c r="F100" s="7" t="s">
        <v>171</v>
      </c>
      <c r="G100" s="8" t="s">
        <v>27</v>
      </c>
      <c r="H100" s="8" t="s">
        <v>63</v>
      </c>
      <c r="I100" s="8"/>
      <c r="J100" s="74">
        <f>J101</f>
        <v>0.4</v>
      </c>
      <c r="K100" s="74">
        <f t="shared" ref="K100:L100" si="45">K101</f>
        <v>0.4</v>
      </c>
      <c r="L100" s="74">
        <f t="shared" si="45"/>
        <v>0.4</v>
      </c>
    </row>
    <row r="101" spans="1:12" ht="47.25" x14ac:dyDescent="0.25">
      <c r="A101" s="196" t="s">
        <v>124</v>
      </c>
      <c r="B101" s="7">
        <v>89</v>
      </c>
      <c r="C101" s="7">
        <v>1</v>
      </c>
      <c r="D101" s="7" t="s">
        <v>74</v>
      </c>
      <c r="E101" s="7" t="s">
        <v>106</v>
      </c>
      <c r="F101" s="7" t="s">
        <v>171</v>
      </c>
      <c r="G101" s="8" t="s">
        <v>27</v>
      </c>
      <c r="H101" s="8" t="s">
        <v>63</v>
      </c>
      <c r="I101" s="8" t="s">
        <v>156</v>
      </c>
      <c r="J101" s="74">
        <f>'Прил 5'!J88</f>
        <v>0.4</v>
      </c>
      <c r="K101" s="74">
        <f>'Прил 5'!K88</f>
        <v>0.4</v>
      </c>
      <c r="L101" s="74">
        <f>'Прил 5'!L88</f>
        <v>0.4</v>
      </c>
    </row>
    <row r="102" spans="1:12" ht="65.45" customHeight="1" x14ac:dyDescent="0.25">
      <c r="A102" s="216" t="s">
        <v>297</v>
      </c>
      <c r="B102" s="8" t="s">
        <v>86</v>
      </c>
      <c r="C102" s="8" t="s">
        <v>36</v>
      </c>
      <c r="D102" s="8" t="s">
        <v>74</v>
      </c>
      <c r="E102" s="8" t="s">
        <v>104</v>
      </c>
      <c r="F102" s="8"/>
      <c r="G102" s="8"/>
      <c r="H102" s="8"/>
      <c r="I102" s="8"/>
      <c r="J102" s="74">
        <f>J105</f>
        <v>359.4</v>
      </c>
      <c r="K102" s="74">
        <f>K105</f>
        <v>385.3</v>
      </c>
      <c r="L102" s="74">
        <f>L105</f>
        <v>414</v>
      </c>
    </row>
    <row r="103" spans="1:12" ht="37.15" customHeight="1" x14ac:dyDescent="0.25">
      <c r="A103" s="133" t="s">
        <v>169</v>
      </c>
      <c r="B103" s="8" t="s">
        <v>86</v>
      </c>
      <c r="C103" s="8" t="s">
        <v>36</v>
      </c>
      <c r="D103" s="8" t="s">
        <v>74</v>
      </c>
      <c r="E103" s="8" t="s">
        <v>104</v>
      </c>
      <c r="F103" s="8" t="s">
        <v>170</v>
      </c>
      <c r="G103" s="8"/>
      <c r="H103" s="8"/>
      <c r="I103" s="8"/>
      <c r="J103" s="74">
        <f>J104</f>
        <v>359.4</v>
      </c>
      <c r="K103" s="74">
        <f t="shared" ref="K103:L103" si="46">K104</f>
        <v>385.3</v>
      </c>
      <c r="L103" s="74">
        <f t="shared" si="46"/>
        <v>414</v>
      </c>
    </row>
    <row r="104" spans="1:12" ht="21" customHeight="1" x14ac:dyDescent="0.25">
      <c r="A104" s="133" t="s">
        <v>80</v>
      </c>
      <c r="B104" s="8" t="s">
        <v>86</v>
      </c>
      <c r="C104" s="8" t="s">
        <v>36</v>
      </c>
      <c r="D104" s="8" t="s">
        <v>74</v>
      </c>
      <c r="E104" s="8" t="s">
        <v>104</v>
      </c>
      <c r="F104" s="8" t="s">
        <v>171</v>
      </c>
      <c r="G104" s="8"/>
      <c r="H104" s="8"/>
      <c r="I104" s="8"/>
      <c r="J104" s="74">
        <f>J105</f>
        <v>359.4</v>
      </c>
      <c r="K104" s="74">
        <f t="shared" ref="K104:L104" si="47">K105</f>
        <v>385.3</v>
      </c>
      <c r="L104" s="74">
        <f t="shared" si="47"/>
        <v>414</v>
      </c>
    </row>
    <row r="105" spans="1:12" ht="16.5" customHeight="1" x14ac:dyDescent="0.25">
      <c r="A105" s="133" t="s">
        <v>102</v>
      </c>
      <c r="B105" s="8" t="s">
        <v>86</v>
      </c>
      <c r="C105" s="8" t="s">
        <v>36</v>
      </c>
      <c r="D105" s="8" t="s">
        <v>74</v>
      </c>
      <c r="E105" s="8" t="s">
        <v>104</v>
      </c>
      <c r="F105" s="8" t="s">
        <v>171</v>
      </c>
      <c r="G105" s="8" t="s">
        <v>25</v>
      </c>
      <c r="H105" s="8"/>
      <c r="I105" s="8"/>
      <c r="J105" s="74">
        <f>J106</f>
        <v>359.4</v>
      </c>
      <c r="K105" s="74">
        <f t="shared" ref="K105:L106" si="48">K106</f>
        <v>385.3</v>
      </c>
      <c r="L105" s="74">
        <f t="shared" si="48"/>
        <v>414</v>
      </c>
    </row>
    <row r="106" spans="1:12" ht="18.75" customHeight="1" x14ac:dyDescent="0.25">
      <c r="A106" s="133" t="s">
        <v>103</v>
      </c>
      <c r="B106" s="8" t="s">
        <v>86</v>
      </c>
      <c r="C106" s="8" t="s">
        <v>36</v>
      </c>
      <c r="D106" s="8" t="s">
        <v>74</v>
      </c>
      <c r="E106" s="8" t="s">
        <v>104</v>
      </c>
      <c r="F106" s="8" t="s">
        <v>171</v>
      </c>
      <c r="G106" s="8" t="s">
        <v>25</v>
      </c>
      <c r="H106" s="8" t="s">
        <v>66</v>
      </c>
      <c r="I106" s="8"/>
      <c r="J106" s="74">
        <f>J107</f>
        <v>359.4</v>
      </c>
      <c r="K106" s="74">
        <f t="shared" si="48"/>
        <v>385.3</v>
      </c>
      <c r="L106" s="74">
        <f t="shared" si="48"/>
        <v>414</v>
      </c>
    </row>
    <row r="107" spans="1:12" ht="55.5" customHeight="1" x14ac:dyDescent="0.25">
      <c r="A107" s="196" t="s">
        <v>124</v>
      </c>
      <c r="B107" s="8" t="s">
        <v>86</v>
      </c>
      <c r="C107" s="8" t="s">
        <v>36</v>
      </c>
      <c r="D107" s="8" t="s">
        <v>74</v>
      </c>
      <c r="E107" s="8" t="s">
        <v>104</v>
      </c>
      <c r="F107" s="8" t="s">
        <v>171</v>
      </c>
      <c r="G107" s="8" t="s">
        <v>25</v>
      </c>
      <c r="H107" s="8" t="s">
        <v>66</v>
      </c>
      <c r="I107" s="8" t="s">
        <v>156</v>
      </c>
      <c r="J107" s="74">
        <f>'Прил 5'!J78</f>
        <v>359.4</v>
      </c>
      <c r="K107" s="74">
        <f>'Прил 5'!K78</f>
        <v>385.3</v>
      </c>
      <c r="L107" s="74">
        <f>'Прил 5'!L78</f>
        <v>414</v>
      </c>
    </row>
    <row r="108" spans="1:12" ht="31.5" x14ac:dyDescent="0.25">
      <c r="A108" s="196" t="s">
        <v>100</v>
      </c>
      <c r="B108" s="215">
        <v>89</v>
      </c>
      <c r="C108" s="195" t="s">
        <v>36</v>
      </c>
      <c r="D108" s="8" t="s">
        <v>74</v>
      </c>
      <c r="E108" s="8" t="s">
        <v>101</v>
      </c>
      <c r="F108" s="8"/>
      <c r="G108" s="8"/>
      <c r="H108" s="8"/>
      <c r="I108" s="13"/>
      <c r="J108" s="74">
        <f>J111+J114</f>
        <v>78.7</v>
      </c>
      <c r="K108" s="74">
        <f t="shared" ref="K108:L108" si="49">K111+K114</f>
        <v>78.8</v>
      </c>
      <c r="L108" s="74">
        <f t="shared" si="49"/>
        <v>80.599999999999994</v>
      </c>
    </row>
    <row r="109" spans="1:12" ht="78.75" x14ac:dyDescent="0.25">
      <c r="A109" s="134" t="s">
        <v>174</v>
      </c>
      <c r="B109" s="215">
        <v>89</v>
      </c>
      <c r="C109" s="195" t="s">
        <v>36</v>
      </c>
      <c r="D109" s="8" t="s">
        <v>74</v>
      </c>
      <c r="E109" s="8" t="s">
        <v>101</v>
      </c>
      <c r="F109" s="8" t="s">
        <v>176</v>
      </c>
      <c r="G109" s="8"/>
      <c r="H109" s="8"/>
      <c r="I109" s="13"/>
      <c r="J109" s="74">
        <f>J110</f>
        <v>74.8</v>
      </c>
      <c r="K109" s="74">
        <f t="shared" ref="K109:L109" si="50">K110</f>
        <v>74.8</v>
      </c>
      <c r="L109" s="74">
        <f t="shared" si="50"/>
        <v>76.599999999999994</v>
      </c>
    </row>
    <row r="110" spans="1:12" ht="31.5" x14ac:dyDescent="0.25">
      <c r="A110" s="134" t="s">
        <v>175</v>
      </c>
      <c r="B110" s="215">
        <v>89</v>
      </c>
      <c r="C110" s="195" t="s">
        <v>36</v>
      </c>
      <c r="D110" s="8" t="s">
        <v>74</v>
      </c>
      <c r="E110" s="8" t="s">
        <v>101</v>
      </c>
      <c r="F110" s="8" t="s">
        <v>177</v>
      </c>
      <c r="G110" s="8"/>
      <c r="H110" s="8"/>
      <c r="I110" s="13"/>
      <c r="J110" s="74">
        <f>J111</f>
        <v>74.8</v>
      </c>
      <c r="K110" s="74">
        <f t="shared" ref="K110:L110" si="51">K111</f>
        <v>74.8</v>
      </c>
      <c r="L110" s="74">
        <f t="shared" si="51"/>
        <v>76.599999999999994</v>
      </c>
    </row>
    <row r="111" spans="1:12" ht="15.75" x14ac:dyDescent="0.25">
      <c r="A111" s="196" t="s">
        <v>98</v>
      </c>
      <c r="B111" s="215">
        <v>89</v>
      </c>
      <c r="C111" s="195" t="s">
        <v>36</v>
      </c>
      <c r="D111" s="8" t="s">
        <v>74</v>
      </c>
      <c r="E111" s="8" t="s">
        <v>101</v>
      </c>
      <c r="F111" s="8" t="s">
        <v>177</v>
      </c>
      <c r="G111" s="8" t="s">
        <v>63</v>
      </c>
      <c r="H111" s="8"/>
      <c r="I111" s="13"/>
      <c r="J111" s="74">
        <f>J112</f>
        <v>74.8</v>
      </c>
      <c r="K111" s="74">
        <f t="shared" ref="K111:L112" si="52">K112</f>
        <v>74.8</v>
      </c>
      <c r="L111" s="74">
        <f t="shared" si="52"/>
        <v>76.599999999999994</v>
      </c>
    </row>
    <row r="112" spans="1:12" ht="21.75" customHeight="1" x14ac:dyDescent="0.25">
      <c r="A112" s="196" t="s">
        <v>99</v>
      </c>
      <c r="B112" s="215">
        <v>89</v>
      </c>
      <c r="C112" s="195" t="s">
        <v>36</v>
      </c>
      <c r="D112" s="8" t="s">
        <v>74</v>
      </c>
      <c r="E112" s="8" t="s">
        <v>101</v>
      </c>
      <c r="F112" s="8" t="s">
        <v>177</v>
      </c>
      <c r="G112" s="8" t="s">
        <v>63</v>
      </c>
      <c r="H112" s="8" t="s">
        <v>64</v>
      </c>
      <c r="I112" s="13"/>
      <c r="J112" s="74">
        <f>J113</f>
        <v>74.8</v>
      </c>
      <c r="K112" s="74">
        <f t="shared" si="52"/>
        <v>74.8</v>
      </c>
      <c r="L112" s="74">
        <f t="shared" si="52"/>
        <v>76.599999999999994</v>
      </c>
    </row>
    <row r="113" spans="1:12" ht="47.25" x14ac:dyDescent="0.25">
      <c r="A113" s="196" t="s">
        <v>124</v>
      </c>
      <c r="B113" s="8">
        <v>89</v>
      </c>
      <c r="C113" s="8">
        <v>1</v>
      </c>
      <c r="D113" s="8" t="s">
        <v>74</v>
      </c>
      <c r="E113" s="8" t="s">
        <v>101</v>
      </c>
      <c r="F113" s="8" t="s">
        <v>177</v>
      </c>
      <c r="G113" s="8" t="s">
        <v>63</v>
      </c>
      <c r="H113" s="8" t="s">
        <v>64</v>
      </c>
      <c r="I113" s="8" t="s">
        <v>156</v>
      </c>
      <c r="J113" s="74">
        <f>'Прил 5'!J69</f>
        <v>74.8</v>
      </c>
      <c r="K113" s="74">
        <f>'Прил 5'!K69</f>
        <v>74.8</v>
      </c>
      <c r="L113" s="74">
        <f>'Прил 5'!L69</f>
        <v>76.599999999999994</v>
      </c>
    </row>
    <row r="114" spans="1:12" ht="78.75" x14ac:dyDescent="0.25">
      <c r="A114" s="134" t="s">
        <v>174</v>
      </c>
      <c r="B114" s="215">
        <v>89</v>
      </c>
      <c r="C114" s="195" t="s">
        <v>36</v>
      </c>
      <c r="D114" s="8" t="s">
        <v>74</v>
      </c>
      <c r="E114" s="8" t="s">
        <v>101</v>
      </c>
      <c r="F114" s="8" t="s">
        <v>170</v>
      </c>
      <c r="G114" s="8"/>
      <c r="H114" s="8"/>
      <c r="I114" s="13"/>
      <c r="J114" s="74">
        <f>J115</f>
        <v>3.9</v>
      </c>
      <c r="K114" s="74">
        <f t="shared" ref="K114:L117" si="53">K115</f>
        <v>4</v>
      </c>
      <c r="L114" s="74">
        <f t="shared" ref="L114:L115" si="54">L115</f>
        <v>4</v>
      </c>
    </row>
    <row r="115" spans="1:12" ht="31.5" x14ac:dyDescent="0.25">
      <c r="A115" s="134" t="s">
        <v>175</v>
      </c>
      <c r="B115" s="215">
        <v>89</v>
      </c>
      <c r="C115" s="195" t="s">
        <v>36</v>
      </c>
      <c r="D115" s="8" t="s">
        <v>74</v>
      </c>
      <c r="E115" s="8" t="s">
        <v>101</v>
      </c>
      <c r="F115" s="8" t="s">
        <v>171</v>
      </c>
      <c r="G115" s="8"/>
      <c r="H115" s="8"/>
      <c r="I115" s="13"/>
      <c r="J115" s="74">
        <f>J116</f>
        <v>3.9</v>
      </c>
      <c r="K115" s="74">
        <f t="shared" si="53"/>
        <v>4</v>
      </c>
      <c r="L115" s="74">
        <f t="shared" si="54"/>
        <v>4</v>
      </c>
    </row>
    <row r="116" spans="1:12" ht="15.75" x14ac:dyDescent="0.25">
      <c r="A116" s="196" t="s">
        <v>98</v>
      </c>
      <c r="B116" s="215">
        <v>89</v>
      </c>
      <c r="C116" s="195" t="s">
        <v>36</v>
      </c>
      <c r="D116" s="8" t="s">
        <v>74</v>
      </c>
      <c r="E116" s="8" t="s">
        <v>101</v>
      </c>
      <c r="F116" s="8" t="s">
        <v>171</v>
      </c>
      <c r="G116" s="8" t="s">
        <v>63</v>
      </c>
      <c r="H116" s="8"/>
      <c r="I116" s="13"/>
      <c r="J116" s="74">
        <f>J117</f>
        <v>3.9</v>
      </c>
      <c r="K116" s="74">
        <f t="shared" si="53"/>
        <v>4</v>
      </c>
      <c r="L116" s="74">
        <f t="shared" si="53"/>
        <v>4</v>
      </c>
    </row>
    <row r="117" spans="1:12" ht="21.75" customHeight="1" x14ac:dyDescent="0.25">
      <c r="A117" s="196" t="s">
        <v>99</v>
      </c>
      <c r="B117" s="215">
        <v>89</v>
      </c>
      <c r="C117" s="195" t="s">
        <v>36</v>
      </c>
      <c r="D117" s="8" t="s">
        <v>74</v>
      </c>
      <c r="E117" s="8" t="s">
        <v>101</v>
      </c>
      <c r="F117" s="8" t="s">
        <v>171</v>
      </c>
      <c r="G117" s="8" t="s">
        <v>63</v>
      </c>
      <c r="H117" s="8" t="s">
        <v>64</v>
      </c>
      <c r="I117" s="13"/>
      <c r="J117" s="74">
        <f>J118</f>
        <v>3.9</v>
      </c>
      <c r="K117" s="74">
        <f t="shared" si="53"/>
        <v>4</v>
      </c>
      <c r="L117" s="74">
        <f t="shared" si="53"/>
        <v>4</v>
      </c>
    </row>
    <row r="118" spans="1:12" ht="47.25" x14ac:dyDescent="0.25">
      <c r="A118" s="196" t="s">
        <v>124</v>
      </c>
      <c r="B118" s="8">
        <v>89</v>
      </c>
      <c r="C118" s="8">
        <v>1</v>
      </c>
      <c r="D118" s="8" t="s">
        <v>74</v>
      </c>
      <c r="E118" s="8" t="s">
        <v>101</v>
      </c>
      <c r="F118" s="8" t="s">
        <v>171</v>
      </c>
      <c r="G118" s="8" t="s">
        <v>63</v>
      </c>
      <c r="H118" s="8" t="s">
        <v>64</v>
      </c>
      <c r="I118" s="8" t="s">
        <v>156</v>
      </c>
      <c r="J118" s="74">
        <f>'Прил 5'!J71</f>
        <v>3.9</v>
      </c>
      <c r="K118" s="74">
        <f>'Прил 5'!K71</f>
        <v>4</v>
      </c>
      <c r="L118" s="74">
        <f>'Прил 5'!L71</f>
        <v>4</v>
      </c>
    </row>
    <row r="119" spans="1:12" ht="115.9" customHeight="1" x14ac:dyDescent="0.25">
      <c r="A119" s="196" t="s">
        <v>257</v>
      </c>
      <c r="B119" s="7">
        <v>89</v>
      </c>
      <c r="C119" s="8" t="s">
        <v>36</v>
      </c>
      <c r="D119" s="8" t="s">
        <v>74</v>
      </c>
      <c r="E119" s="8" t="s">
        <v>81</v>
      </c>
      <c r="F119" s="8"/>
      <c r="G119" s="8"/>
      <c r="H119" s="8"/>
      <c r="I119" s="8"/>
      <c r="J119" s="74">
        <f>J122</f>
        <v>0.1</v>
      </c>
      <c r="K119" s="74">
        <f>K122</f>
        <v>0.1</v>
      </c>
      <c r="L119" s="74">
        <f>L122</f>
        <v>0.1</v>
      </c>
    </row>
    <row r="120" spans="1:12" ht="35.450000000000003" customHeight="1" x14ac:dyDescent="0.25">
      <c r="A120" s="133" t="s">
        <v>169</v>
      </c>
      <c r="B120" s="215">
        <v>89</v>
      </c>
      <c r="C120" s="8" t="s">
        <v>36</v>
      </c>
      <c r="D120" s="8" t="s">
        <v>74</v>
      </c>
      <c r="E120" s="8" t="s">
        <v>81</v>
      </c>
      <c r="F120" s="8" t="s">
        <v>170</v>
      </c>
      <c r="G120" s="8"/>
      <c r="H120" s="8"/>
      <c r="I120" s="8"/>
      <c r="J120" s="74">
        <f>J121</f>
        <v>0.1</v>
      </c>
      <c r="K120" s="74">
        <f t="shared" ref="K120:L120" si="55">K121</f>
        <v>0.1</v>
      </c>
      <c r="L120" s="74">
        <f t="shared" si="55"/>
        <v>0.1</v>
      </c>
    </row>
    <row r="121" spans="1:12" ht="22.15" customHeight="1" x14ac:dyDescent="0.25">
      <c r="A121" s="133" t="s">
        <v>80</v>
      </c>
      <c r="B121" s="215">
        <v>89</v>
      </c>
      <c r="C121" s="8" t="s">
        <v>36</v>
      </c>
      <c r="D121" s="8" t="s">
        <v>74</v>
      </c>
      <c r="E121" s="8" t="s">
        <v>81</v>
      </c>
      <c r="F121" s="8" t="s">
        <v>171</v>
      </c>
      <c r="G121" s="8"/>
      <c r="H121" s="8"/>
      <c r="I121" s="8"/>
      <c r="J121" s="74">
        <f>J122</f>
        <v>0.1</v>
      </c>
      <c r="K121" s="74">
        <f t="shared" ref="K121:L121" si="56">K122</f>
        <v>0.1</v>
      </c>
      <c r="L121" s="74">
        <f t="shared" si="56"/>
        <v>0.1</v>
      </c>
    </row>
    <row r="122" spans="1:12" ht="15.75" x14ac:dyDescent="0.25">
      <c r="A122" s="196" t="s">
        <v>23</v>
      </c>
      <c r="B122" s="215">
        <v>89</v>
      </c>
      <c r="C122" s="8" t="s">
        <v>36</v>
      </c>
      <c r="D122" s="8" t="s">
        <v>74</v>
      </c>
      <c r="E122" s="8" t="s">
        <v>81</v>
      </c>
      <c r="F122" s="8" t="s">
        <v>171</v>
      </c>
      <c r="G122" s="8" t="s">
        <v>24</v>
      </c>
      <c r="H122" s="8"/>
      <c r="I122" s="8"/>
      <c r="J122" s="74">
        <f>J123</f>
        <v>0.1</v>
      </c>
      <c r="K122" s="74">
        <f t="shared" ref="K122:L123" si="57">K123</f>
        <v>0.1</v>
      </c>
      <c r="L122" s="74">
        <f t="shared" si="57"/>
        <v>0.1</v>
      </c>
    </row>
    <row r="123" spans="1:12" ht="63.75" customHeight="1" x14ac:dyDescent="0.25">
      <c r="A123" s="196" t="s">
        <v>116</v>
      </c>
      <c r="B123" s="215">
        <v>89</v>
      </c>
      <c r="C123" s="8" t="s">
        <v>36</v>
      </c>
      <c r="D123" s="8" t="s">
        <v>74</v>
      </c>
      <c r="E123" s="8" t="s">
        <v>81</v>
      </c>
      <c r="F123" s="8" t="s">
        <v>171</v>
      </c>
      <c r="G123" s="8" t="s">
        <v>24</v>
      </c>
      <c r="H123" s="8" t="s">
        <v>25</v>
      </c>
      <c r="I123" s="8"/>
      <c r="J123" s="74">
        <f>J124</f>
        <v>0.1</v>
      </c>
      <c r="K123" s="74">
        <f t="shared" si="57"/>
        <v>0.1</v>
      </c>
      <c r="L123" s="74">
        <f t="shared" si="57"/>
        <v>0.1</v>
      </c>
    </row>
    <row r="124" spans="1:12" ht="47.25" x14ac:dyDescent="0.25">
      <c r="A124" s="196" t="s">
        <v>124</v>
      </c>
      <c r="B124" s="215">
        <v>89</v>
      </c>
      <c r="C124" s="8" t="s">
        <v>36</v>
      </c>
      <c r="D124" s="8" t="s">
        <v>74</v>
      </c>
      <c r="E124" s="8" t="s">
        <v>81</v>
      </c>
      <c r="F124" s="8" t="s">
        <v>171</v>
      </c>
      <c r="G124" s="8" t="s">
        <v>24</v>
      </c>
      <c r="H124" s="8" t="s">
        <v>25</v>
      </c>
      <c r="I124" s="8" t="s">
        <v>156</v>
      </c>
      <c r="J124" s="74">
        <f>'Прил 5'!J41</f>
        <v>0.1</v>
      </c>
      <c r="K124" s="74">
        <f>'Прил 5'!K41</f>
        <v>0.1</v>
      </c>
      <c r="L124" s="74">
        <f>'Прил 5'!L41</f>
        <v>0.1</v>
      </c>
    </row>
    <row r="125" spans="1:12" x14ac:dyDescent="0.2">
      <c r="J125" s="198"/>
      <c r="K125" s="198"/>
      <c r="L125" s="198"/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58:D59">
    <cfRule type="expression" dxfId="6" priority="50" stopIfTrue="1">
      <formula>$D58=""</formula>
    </cfRule>
    <cfRule type="expression" dxfId="5" priority="51" stopIfTrue="1">
      <formula>$E58&lt;&gt;""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 x14ac:dyDescent="0.25"/>
  <cols>
    <col min="1" max="1" width="39" style="75" customWidth="1"/>
    <col min="2" max="2" width="5.5703125" style="201" customWidth="1"/>
    <col min="3" max="3" width="6" style="201" customWidth="1"/>
    <col min="4" max="6" width="5.28515625" style="201" customWidth="1"/>
    <col min="7" max="7" width="11" style="201" customWidth="1"/>
    <col min="8" max="8" width="14.28515625" style="201" customWidth="1"/>
    <col min="9" max="9" width="14.5703125" style="111" customWidth="1"/>
    <col min="10" max="10" width="16.140625" style="111" customWidth="1"/>
    <col min="11" max="16384" width="9.140625" style="111"/>
  </cols>
  <sheetData>
    <row r="1" spans="1:10" ht="16.149999999999999" customHeight="1" x14ac:dyDescent="0.25">
      <c r="B1" s="199"/>
      <c r="C1" s="199"/>
      <c r="D1" s="200"/>
      <c r="E1" s="200"/>
      <c r="F1" s="200"/>
      <c r="G1" s="200"/>
      <c r="H1" s="200"/>
      <c r="I1" s="315" t="s">
        <v>276</v>
      </c>
      <c r="J1" s="315"/>
    </row>
    <row r="2" spans="1:10" x14ac:dyDescent="0.2">
      <c r="A2" s="199"/>
      <c r="B2" s="199"/>
      <c r="C2" s="316"/>
      <c r="D2" s="316"/>
      <c r="E2" s="316"/>
      <c r="F2" s="316"/>
      <c r="G2" s="316"/>
      <c r="H2" s="316"/>
      <c r="I2" s="199"/>
      <c r="J2" s="199"/>
    </row>
    <row r="3" spans="1:10" ht="63" customHeight="1" x14ac:dyDescent="0.2">
      <c r="A3" s="317" t="s">
        <v>277</v>
      </c>
      <c r="B3" s="317"/>
      <c r="C3" s="317"/>
      <c r="D3" s="317"/>
      <c r="E3" s="317"/>
      <c r="F3" s="317"/>
      <c r="G3" s="317"/>
      <c r="H3" s="317"/>
      <c r="I3" s="317"/>
      <c r="J3" s="317"/>
    </row>
    <row r="5" spans="1:10" x14ac:dyDescent="0.25">
      <c r="A5" s="287" t="s">
        <v>187</v>
      </c>
      <c r="B5" s="318" t="s">
        <v>19</v>
      </c>
      <c r="C5" s="318" t="s">
        <v>188</v>
      </c>
      <c r="D5" s="320" t="s">
        <v>21</v>
      </c>
      <c r="E5" s="321"/>
      <c r="F5" s="321"/>
      <c r="G5" s="322"/>
      <c r="H5" s="319" t="s">
        <v>69</v>
      </c>
      <c r="I5" s="319"/>
      <c r="J5" s="319"/>
    </row>
    <row r="6" spans="1:10" s="201" customFormat="1" x14ac:dyDescent="0.25">
      <c r="A6" s="287"/>
      <c r="B6" s="318"/>
      <c r="C6" s="318"/>
      <c r="D6" s="323"/>
      <c r="E6" s="324"/>
      <c r="F6" s="324"/>
      <c r="G6" s="325"/>
      <c r="H6" s="172" t="s">
        <v>260</v>
      </c>
      <c r="I6" s="173" t="s">
        <v>261</v>
      </c>
      <c r="J6" s="173" t="s">
        <v>262</v>
      </c>
    </row>
    <row r="7" spans="1:10" s="201" customFormat="1" x14ac:dyDescent="0.25">
      <c r="A7" s="119">
        <v>1</v>
      </c>
      <c r="B7" s="202">
        <v>2</v>
      </c>
      <c r="C7" s="202">
        <v>3</v>
      </c>
      <c r="D7" s="202">
        <v>4</v>
      </c>
      <c r="E7" s="202">
        <v>5</v>
      </c>
      <c r="F7" s="202">
        <v>6</v>
      </c>
      <c r="G7" s="202">
        <v>7</v>
      </c>
      <c r="H7" s="203">
        <v>8</v>
      </c>
      <c r="I7" s="204">
        <v>9</v>
      </c>
      <c r="J7" s="204">
        <v>10</v>
      </c>
    </row>
    <row r="8" spans="1:10" s="115" customFormat="1" x14ac:dyDescent="0.25">
      <c r="A8" s="205" t="s">
        <v>189</v>
      </c>
      <c r="B8" s="206"/>
      <c r="C8" s="206"/>
      <c r="D8" s="207"/>
      <c r="E8" s="207"/>
      <c r="F8" s="207"/>
      <c r="G8" s="207"/>
      <c r="H8" s="208">
        <f t="shared" ref="H8:J10" si="0">H9</f>
        <v>758.33333000000005</v>
      </c>
      <c r="I8" s="208">
        <f t="shared" si="0"/>
        <v>0</v>
      </c>
      <c r="J8" s="208">
        <f t="shared" si="0"/>
        <v>0</v>
      </c>
    </row>
    <row r="9" spans="1:10" x14ac:dyDescent="0.25">
      <c r="A9" s="209" t="s">
        <v>28</v>
      </c>
      <c r="B9" s="217" t="s">
        <v>27</v>
      </c>
      <c r="C9" s="210"/>
      <c r="D9" s="211"/>
      <c r="E9" s="211"/>
      <c r="F9" s="211"/>
      <c r="G9" s="211"/>
      <c r="H9" s="212">
        <f t="shared" si="0"/>
        <v>758.33333000000005</v>
      </c>
      <c r="I9" s="212">
        <f t="shared" si="0"/>
        <v>0</v>
      </c>
      <c r="J9" s="212">
        <f t="shared" si="0"/>
        <v>0</v>
      </c>
    </row>
    <row r="10" spans="1:10" x14ac:dyDescent="0.25">
      <c r="A10" s="209" t="s">
        <v>105</v>
      </c>
      <c r="B10" s="213" t="s">
        <v>27</v>
      </c>
      <c r="C10" s="213" t="s">
        <v>63</v>
      </c>
      <c r="D10" s="211"/>
      <c r="E10" s="211"/>
      <c r="F10" s="211"/>
      <c r="G10" s="211"/>
      <c r="H10" s="212">
        <f t="shared" si="0"/>
        <v>758.33333000000005</v>
      </c>
      <c r="I10" s="212">
        <f t="shared" si="0"/>
        <v>0</v>
      </c>
      <c r="J10" s="212">
        <f t="shared" si="0"/>
        <v>0</v>
      </c>
    </row>
    <row r="11" spans="1:10" ht="34.5" customHeight="1" x14ac:dyDescent="0.25">
      <c r="A11" s="218" t="s">
        <v>305</v>
      </c>
      <c r="B11" s="213" t="s">
        <v>27</v>
      </c>
      <c r="C11" s="213" t="s">
        <v>63</v>
      </c>
      <c r="D11" s="213" t="s">
        <v>86</v>
      </c>
      <c r="E11" s="213" t="s">
        <v>36</v>
      </c>
      <c r="F11" s="213" t="s">
        <v>74</v>
      </c>
      <c r="G11" s="213" t="s">
        <v>304</v>
      </c>
      <c r="H11" s="212">
        <f>'Прил 5'!J85</f>
        <v>758.33333000000005</v>
      </c>
      <c r="I11" s="212">
        <f>'Прил 5'!K85</f>
        <v>0</v>
      </c>
      <c r="J11" s="212">
        <f>'Прил 5'!L85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0"/>
  <sheetViews>
    <sheetView view="pageBreakPreview" zoomScale="120" zoomScaleNormal="100" zoomScaleSheetLayoutView="120" workbookViewId="0">
      <selection activeCell="B24" sqref="B24"/>
    </sheetView>
  </sheetViews>
  <sheetFormatPr defaultColWidth="56.42578125" defaultRowHeight="15.75" x14ac:dyDescent="0.25"/>
  <cols>
    <col min="1" max="1" width="49" style="142" customWidth="1"/>
    <col min="2" max="5" width="15.7109375" style="220" customWidth="1"/>
    <col min="6" max="6" width="9" style="142" customWidth="1"/>
    <col min="7" max="7" width="10.140625" style="142" customWidth="1"/>
    <col min="8" max="8" width="9.5703125" style="142" customWidth="1"/>
    <col min="9" max="9" width="11.7109375" style="142" customWidth="1"/>
    <col min="10" max="10" width="12" style="142" customWidth="1"/>
    <col min="11" max="11" width="18.42578125" style="142" customWidth="1"/>
    <col min="12" max="12" width="16.28515625" style="142" customWidth="1"/>
    <col min="13" max="16384" width="56.42578125" style="142"/>
  </cols>
  <sheetData>
    <row r="1" spans="1:10" ht="21.6" customHeight="1" x14ac:dyDescent="0.25">
      <c r="A1" s="283" t="s">
        <v>186</v>
      </c>
      <c r="B1" s="283"/>
      <c r="C1" s="283"/>
      <c r="D1" s="283"/>
      <c r="E1" s="110"/>
    </row>
    <row r="2" spans="1:10" x14ac:dyDescent="0.25">
      <c r="A2" s="219"/>
    </row>
    <row r="3" spans="1:10" ht="93.75" customHeight="1" x14ac:dyDescent="0.25">
      <c r="A3" s="306" t="s">
        <v>278</v>
      </c>
      <c r="B3" s="306"/>
      <c r="C3" s="306"/>
      <c r="D3" s="306"/>
      <c r="E3" s="221"/>
    </row>
    <row r="4" spans="1:10" x14ac:dyDescent="0.25">
      <c r="A4" s="184"/>
      <c r="D4" s="220" t="s">
        <v>223</v>
      </c>
    </row>
    <row r="5" spans="1:10" x14ac:dyDescent="0.25">
      <c r="A5" s="277" t="s">
        <v>187</v>
      </c>
      <c r="B5" s="307" t="s">
        <v>260</v>
      </c>
      <c r="C5" s="307" t="s">
        <v>261</v>
      </c>
      <c r="D5" s="307" t="s">
        <v>262</v>
      </c>
      <c r="E5" s="171"/>
    </row>
    <row r="6" spans="1:10" x14ac:dyDescent="0.25">
      <c r="A6" s="277"/>
      <c r="B6" s="308"/>
      <c r="C6" s="308"/>
      <c r="D6" s="308"/>
      <c r="E6" s="171"/>
    </row>
    <row r="7" spans="1:10" x14ac:dyDescent="0.25">
      <c r="A7" s="13">
        <v>1</v>
      </c>
      <c r="B7" s="13">
        <v>2</v>
      </c>
      <c r="C7" s="13">
        <v>3</v>
      </c>
      <c r="D7" s="13">
        <v>4</v>
      </c>
    </row>
    <row r="8" spans="1:10" x14ac:dyDescent="0.25">
      <c r="A8" s="165" t="s">
        <v>217</v>
      </c>
      <c r="B8" s="222">
        <f>B9</f>
        <v>11.263</v>
      </c>
      <c r="C8" s="222">
        <f t="shared" ref="C8:D8" si="0">C9</f>
        <v>11.712999999999999</v>
      </c>
      <c r="D8" s="222">
        <f t="shared" si="0"/>
        <v>12.180999999999999</v>
      </c>
      <c r="E8" s="223"/>
      <c r="H8" s="220"/>
      <c r="I8" s="220"/>
      <c r="J8" s="224"/>
    </row>
    <row r="9" spans="1:10" ht="31.5" x14ac:dyDescent="0.25">
      <c r="A9" s="216" t="s">
        <v>299</v>
      </c>
      <c r="B9" s="225">
        <v>11.263</v>
      </c>
      <c r="C9" s="225">
        <v>11.712999999999999</v>
      </c>
      <c r="D9" s="225">
        <v>12.180999999999999</v>
      </c>
      <c r="E9" s="226"/>
      <c r="I9" s="179"/>
      <c r="J9" s="227"/>
    </row>
    <row r="10" spans="1:10" x14ac:dyDescent="0.25">
      <c r="A10" s="179"/>
      <c r="B10" s="224"/>
      <c r="C10" s="224"/>
      <c r="D10" s="224"/>
      <c r="E10" s="224"/>
    </row>
  </sheetData>
  <mergeCells count="6">
    <mergeCell ref="A1:D1"/>
    <mergeCell ref="A3:D3"/>
    <mergeCell ref="A5:A6"/>
    <mergeCell ref="B5:B6"/>
    <mergeCell ref="C5:C6"/>
    <mergeCell ref="D5:D6"/>
  </mergeCells>
  <conditionalFormatting sqref="B9:E9">
    <cfRule type="expression" dxfId="4" priority="5" stopIfTrue="1">
      <formula>RIGHT(#REF!,2)="00"</formula>
    </cfRule>
  </conditionalFormatting>
  <pageMargins left="0.7" right="0.7" top="0.75" bottom="0.75" header="0.3" footer="0.3"/>
  <pageSetup paperSize="9" scale="93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9"/>
  <sheetViews>
    <sheetView view="pageBreakPreview" topLeftCell="A12" zoomScaleNormal="55" zoomScaleSheetLayoutView="100" workbookViewId="0">
      <selection activeCell="C19" sqref="C19"/>
    </sheetView>
  </sheetViews>
  <sheetFormatPr defaultColWidth="9.140625" defaultRowHeight="15.75" x14ac:dyDescent="0.25"/>
  <cols>
    <col min="1" max="1" width="29.140625" style="43" customWidth="1"/>
    <col min="2" max="2" width="71" style="84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 x14ac:dyDescent="0.25">
      <c r="A1" s="100"/>
      <c r="B1" s="326"/>
      <c r="C1" s="326"/>
      <c r="D1" s="283" t="s">
        <v>218</v>
      </c>
      <c r="E1" s="283"/>
    </row>
    <row r="2" spans="1:5" x14ac:dyDescent="0.25">
      <c r="A2" s="228"/>
      <c r="B2" s="229"/>
      <c r="C2" s="230"/>
      <c r="D2" s="100"/>
      <c r="E2" s="100"/>
    </row>
    <row r="3" spans="1:5" ht="51" customHeight="1" x14ac:dyDescent="0.25">
      <c r="A3" s="327" t="s">
        <v>292</v>
      </c>
      <c r="B3" s="327"/>
      <c r="C3" s="327"/>
      <c r="D3" s="327"/>
      <c r="E3" s="327"/>
    </row>
    <row r="4" spans="1:5" x14ac:dyDescent="0.25">
      <c r="A4" s="99"/>
      <c r="B4" s="231"/>
      <c r="C4" s="232"/>
      <c r="D4" s="100"/>
      <c r="E4" s="233" t="s">
        <v>223</v>
      </c>
    </row>
    <row r="5" spans="1:5" x14ac:dyDescent="0.25">
      <c r="A5" s="108" t="s">
        <v>200</v>
      </c>
      <c r="B5" s="234" t="s">
        <v>201</v>
      </c>
      <c r="C5" s="108" t="s">
        <v>260</v>
      </c>
      <c r="D5" s="108" t="s">
        <v>261</v>
      </c>
      <c r="E5" s="108" t="s">
        <v>262</v>
      </c>
    </row>
    <row r="6" spans="1:5" x14ac:dyDescent="0.25">
      <c r="A6" s="81" t="s">
        <v>36</v>
      </c>
      <c r="B6" s="85" t="s">
        <v>37</v>
      </c>
      <c r="C6" s="86">
        <v>3</v>
      </c>
      <c r="D6" s="86">
        <v>4</v>
      </c>
      <c r="E6" s="86">
        <v>5</v>
      </c>
    </row>
    <row r="7" spans="1:5" ht="31.5" x14ac:dyDescent="0.25">
      <c r="A7" s="235" t="s">
        <v>202</v>
      </c>
      <c r="B7" s="236" t="s">
        <v>203</v>
      </c>
      <c r="C7" s="78">
        <f>C8+C15</f>
        <v>25.796329999999944</v>
      </c>
      <c r="D7" s="78">
        <v>0</v>
      </c>
      <c r="E7" s="78">
        <v>0</v>
      </c>
    </row>
    <row r="8" spans="1:5" x14ac:dyDescent="0.25">
      <c r="A8" s="235" t="s">
        <v>204</v>
      </c>
      <c r="B8" s="237" t="s">
        <v>195</v>
      </c>
      <c r="C8" s="80">
        <f t="shared" ref="C8:E9" si="0">SUM(C9)</f>
        <v>25.8</v>
      </c>
      <c r="D8" s="80">
        <f t="shared" si="0"/>
        <v>16.8</v>
      </c>
      <c r="E8" s="80">
        <f t="shared" si="0"/>
        <v>33.5</v>
      </c>
    </row>
    <row r="9" spans="1:5" ht="31.5" x14ac:dyDescent="0.25">
      <c r="A9" s="235" t="s">
        <v>205</v>
      </c>
      <c r="B9" s="237" t="s">
        <v>206</v>
      </c>
      <c r="C9" s="80">
        <f t="shared" si="0"/>
        <v>25.8</v>
      </c>
      <c r="D9" s="80">
        <f t="shared" si="0"/>
        <v>16.8</v>
      </c>
      <c r="E9" s="80">
        <f t="shared" si="0"/>
        <v>33.5</v>
      </c>
    </row>
    <row r="10" spans="1:5" ht="47.25" x14ac:dyDescent="0.25">
      <c r="A10" s="235" t="s">
        <v>224</v>
      </c>
      <c r="B10" s="237" t="s">
        <v>60</v>
      </c>
      <c r="C10" s="80">
        <v>25.8</v>
      </c>
      <c r="D10" s="80">
        <v>16.8</v>
      </c>
      <c r="E10" s="80">
        <v>33.5</v>
      </c>
    </row>
    <row r="11" spans="1:5" ht="31.5" x14ac:dyDescent="0.25">
      <c r="A11" s="81" t="s">
        <v>279</v>
      </c>
      <c r="B11" s="238" t="s">
        <v>199</v>
      </c>
      <c r="C11" s="80">
        <f t="shared" ref="C11:E12" si="1">C12</f>
        <v>0</v>
      </c>
      <c r="D11" s="80">
        <f t="shared" si="1"/>
        <v>-16.8</v>
      </c>
      <c r="E11" s="80">
        <f t="shared" si="1"/>
        <v>-33.5</v>
      </c>
    </row>
    <row r="12" spans="1:5" ht="31.5" x14ac:dyDescent="0.25">
      <c r="A12" s="81" t="s">
        <v>280</v>
      </c>
      <c r="B12" s="238" t="s">
        <v>207</v>
      </c>
      <c r="C12" s="239">
        <f t="shared" si="1"/>
        <v>0</v>
      </c>
      <c r="D12" s="80">
        <f t="shared" si="1"/>
        <v>-16.8</v>
      </c>
      <c r="E12" s="80">
        <f t="shared" si="1"/>
        <v>-33.5</v>
      </c>
    </row>
    <row r="13" spans="1:5" ht="47.25" x14ac:dyDescent="0.25">
      <c r="A13" s="81" t="s">
        <v>281</v>
      </c>
      <c r="B13" s="238" t="s">
        <v>208</v>
      </c>
      <c r="C13" s="239">
        <f>SUM(C14)</f>
        <v>0</v>
      </c>
      <c r="D13" s="80">
        <f>SUM(D14)</f>
        <v>-16.8</v>
      </c>
      <c r="E13" s="80">
        <f>SUM(E14)</f>
        <v>-33.5</v>
      </c>
    </row>
    <row r="14" spans="1:5" ht="47.25" x14ac:dyDescent="0.25">
      <c r="A14" s="81" t="s">
        <v>282</v>
      </c>
      <c r="B14" s="238" t="s">
        <v>225</v>
      </c>
      <c r="C14" s="239">
        <v>0</v>
      </c>
      <c r="D14" s="87">
        <v>-16.8</v>
      </c>
      <c r="E14" s="80">
        <v>-33.5</v>
      </c>
    </row>
    <row r="15" spans="1:5" x14ac:dyDescent="0.25">
      <c r="A15" s="81" t="s">
        <v>283</v>
      </c>
      <c r="B15" s="83" t="s">
        <v>209</v>
      </c>
      <c r="C15" s="78">
        <f>C18+C19</f>
        <v>-3.6700000000564614E-3</v>
      </c>
      <c r="D15" s="78">
        <f>D18+D19</f>
        <v>1.3000000000261025E-2</v>
      </c>
      <c r="E15" s="78">
        <f>E18+E19</f>
        <v>-1.9000000000005457E-2</v>
      </c>
    </row>
    <row r="16" spans="1:5" s="79" customFormat="1" x14ac:dyDescent="0.25">
      <c r="A16" s="240" t="s">
        <v>284</v>
      </c>
      <c r="B16" s="241" t="s">
        <v>210</v>
      </c>
      <c r="C16" s="78">
        <f t="shared" ref="C16:E17" si="2">SUM(C17)</f>
        <v>-2296.9</v>
      </c>
      <c r="D16" s="78">
        <f t="shared" si="2"/>
        <v>-971.19999999999993</v>
      </c>
      <c r="E16" s="78">
        <f t="shared" si="2"/>
        <v>-1000.5</v>
      </c>
    </row>
    <row r="17" spans="1:10" x14ac:dyDescent="0.25">
      <c r="A17" s="81" t="s">
        <v>285</v>
      </c>
      <c r="B17" s="237" t="s">
        <v>211</v>
      </c>
      <c r="C17" s="80">
        <f t="shared" si="2"/>
        <v>-2296.9</v>
      </c>
      <c r="D17" s="80">
        <f t="shared" si="2"/>
        <v>-971.19999999999993</v>
      </c>
      <c r="E17" s="80">
        <f t="shared" si="2"/>
        <v>-1000.5</v>
      </c>
    </row>
    <row r="18" spans="1:10" x14ac:dyDescent="0.25">
      <c r="A18" s="81" t="s">
        <v>286</v>
      </c>
      <c r="B18" s="237" t="s">
        <v>212</v>
      </c>
      <c r="C18" s="80">
        <f>-'Прил 3'!C9-C10</f>
        <v>-2296.9</v>
      </c>
      <c r="D18" s="80">
        <f>-'Прил 3'!D9</f>
        <v>-971.19999999999993</v>
      </c>
      <c r="E18" s="80">
        <f>-'Прил 3'!E9</f>
        <v>-1000.5</v>
      </c>
    </row>
    <row r="19" spans="1:10" s="79" customFormat="1" x14ac:dyDescent="0.25">
      <c r="A19" s="240" t="s">
        <v>287</v>
      </c>
      <c r="B19" s="241" t="s">
        <v>213</v>
      </c>
      <c r="C19" s="78">
        <f>SUM(C20)</f>
        <v>2296.89633</v>
      </c>
      <c r="D19" s="78">
        <f t="shared" ref="C19:E20" si="3">SUM(D20)</f>
        <v>971.21300000000019</v>
      </c>
      <c r="E19" s="78">
        <f t="shared" si="3"/>
        <v>1000.481</v>
      </c>
    </row>
    <row r="20" spans="1:10" x14ac:dyDescent="0.25">
      <c r="A20" s="81" t="s">
        <v>288</v>
      </c>
      <c r="B20" s="237" t="s">
        <v>214</v>
      </c>
      <c r="C20" s="80">
        <f t="shared" si="3"/>
        <v>2296.89633</v>
      </c>
      <c r="D20" s="80">
        <f t="shared" si="3"/>
        <v>971.21300000000019</v>
      </c>
      <c r="E20" s="80">
        <f t="shared" si="3"/>
        <v>1000.481</v>
      </c>
    </row>
    <row r="21" spans="1:10" x14ac:dyDescent="0.25">
      <c r="A21" s="81" t="s">
        <v>289</v>
      </c>
      <c r="B21" s="237" t="s">
        <v>215</v>
      </c>
      <c r="C21" s="80">
        <f>'Прил 4 '!I8</f>
        <v>2296.89633</v>
      </c>
      <c r="D21" s="80">
        <f>'Прил 4 '!J8</f>
        <v>971.21300000000019</v>
      </c>
      <c r="E21" s="80">
        <f>'Прил 4 '!K8</f>
        <v>1000.481</v>
      </c>
      <c r="G21" s="82"/>
      <c r="H21" s="82"/>
      <c r="I21" s="82"/>
    </row>
    <row r="22" spans="1:10" ht="47.25" x14ac:dyDescent="0.25">
      <c r="A22" s="81" t="s">
        <v>202</v>
      </c>
      <c r="B22" s="242" t="s">
        <v>290</v>
      </c>
      <c r="C22" s="80">
        <f>C18+C21</f>
        <v>-3.6700000000564614E-3</v>
      </c>
      <c r="D22" s="80">
        <f>D18+D21</f>
        <v>1.3000000000261025E-2</v>
      </c>
      <c r="E22" s="80">
        <f>E18+E21</f>
        <v>-1.9000000000005457E-2</v>
      </c>
    </row>
    <row r="23" spans="1:10" x14ac:dyDescent="0.25">
      <c r="A23" s="243"/>
      <c r="B23" s="237" t="s">
        <v>216</v>
      </c>
      <c r="C23" s="244"/>
      <c r="D23" s="80">
        <v>16.8</v>
      </c>
      <c r="E23" s="80">
        <v>33.5</v>
      </c>
      <c r="G23" s="82"/>
      <c r="H23" s="82"/>
      <c r="I23" s="82"/>
      <c r="J23" s="82"/>
    </row>
    <row r="26" spans="1:10" ht="28.15" customHeight="1" x14ac:dyDescent="0.25"/>
    <row r="29" spans="1:10" x14ac:dyDescent="0.25">
      <c r="C29" s="82"/>
      <c r="D29" s="82"/>
      <c r="E29" s="82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tabSelected="1" view="pageBreakPreview" zoomScaleNormal="40" zoomScaleSheetLayoutView="100" workbookViewId="0">
      <selection activeCell="B15" sqref="B15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x14ac:dyDescent="0.25">
      <c r="A1" s="245"/>
      <c r="B1" s="328"/>
      <c r="C1" s="328"/>
      <c r="D1" s="329" t="s">
        <v>291</v>
      </c>
      <c r="E1" s="329"/>
    </row>
    <row r="2" spans="1:5" x14ac:dyDescent="0.25">
      <c r="A2" s="246"/>
      <c r="B2" s="247"/>
      <c r="C2" s="247"/>
      <c r="D2" s="153"/>
      <c r="E2" s="153"/>
    </row>
    <row r="3" spans="1:5" x14ac:dyDescent="0.25">
      <c r="A3" s="330" t="s">
        <v>293</v>
      </c>
      <c r="B3" s="330"/>
      <c r="C3" s="330"/>
      <c r="D3" s="330"/>
      <c r="E3" s="330"/>
    </row>
    <row r="4" spans="1:5" x14ac:dyDescent="0.25">
      <c r="A4" s="330"/>
      <c r="B4" s="330"/>
      <c r="C4" s="330"/>
      <c r="D4" s="330"/>
      <c r="E4" s="330"/>
    </row>
    <row r="5" spans="1:5" x14ac:dyDescent="0.25">
      <c r="A5" s="330"/>
      <c r="B5" s="330"/>
      <c r="C5" s="330"/>
      <c r="D5" s="330"/>
      <c r="E5" s="330"/>
    </row>
    <row r="6" spans="1:5" x14ac:dyDescent="0.25">
      <c r="A6" s="248"/>
      <c r="B6" s="248"/>
      <c r="C6" s="249"/>
      <c r="D6" s="245"/>
      <c r="E6" s="250" t="s">
        <v>191</v>
      </c>
    </row>
    <row r="7" spans="1:5" x14ac:dyDescent="0.25">
      <c r="A7" s="331" t="s">
        <v>192</v>
      </c>
      <c r="B7" s="332" t="s">
        <v>193</v>
      </c>
      <c r="C7" s="333" t="s">
        <v>115</v>
      </c>
      <c r="D7" s="333"/>
      <c r="E7" s="333"/>
    </row>
    <row r="8" spans="1:5" x14ac:dyDescent="0.25">
      <c r="A8" s="331"/>
      <c r="B8" s="332"/>
      <c r="C8" s="112" t="s">
        <v>260</v>
      </c>
      <c r="D8" s="251" t="s">
        <v>261</v>
      </c>
      <c r="E8" s="251" t="s">
        <v>262</v>
      </c>
    </row>
    <row r="9" spans="1:5" x14ac:dyDescent="0.25">
      <c r="A9" s="252">
        <v>1</v>
      </c>
      <c r="B9" s="98">
        <v>2</v>
      </c>
      <c r="C9" s="94">
        <v>3</v>
      </c>
      <c r="D9" s="98">
        <v>4</v>
      </c>
      <c r="E9" s="98">
        <v>5</v>
      </c>
    </row>
    <row r="10" spans="1:5" ht="31.5" x14ac:dyDescent="0.25">
      <c r="A10" s="253" t="s">
        <v>194</v>
      </c>
      <c r="B10" s="254" t="s">
        <v>195</v>
      </c>
      <c r="C10" s="88">
        <f>C12</f>
        <v>0</v>
      </c>
      <c r="D10" s="88">
        <f>D12</f>
        <v>16.8</v>
      </c>
      <c r="E10" s="88">
        <f>E12</f>
        <v>33.5</v>
      </c>
    </row>
    <row r="11" spans="1:5" x14ac:dyDescent="0.25">
      <c r="A11" s="252"/>
      <c r="B11" s="255" t="s">
        <v>295</v>
      </c>
      <c r="C11" s="90"/>
      <c r="D11" s="89"/>
      <c r="E11" s="89"/>
    </row>
    <row r="12" spans="1:5" x14ac:dyDescent="0.25">
      <c r="A12" s="252">
        <v>1</v>
      </c>
      <c r="B12" s="255" t="s">
        <v>197</v>
      </c>
      <c r="C12" s="91"/>
      <c r="D12" s="92">
        <v>16.8</v>
      </c>
      <c r="E12" s="92">
        <v>33.5</v>
      </c>
    </row>
    <row r="13" spans="1:5" ht="31.5" x14ac:dyDescent="0.25">
      <c r="A13" s="252">
        <v>2</v>
      </c>
      <c r="B13" s="256" t="s">
        <v>198</v>
      </c>
      <c r="C13" s="91"/>
      <c r="D13" s="91"/>
      <c r="E13" s="91"/>
    </row>
    <row r="14" spans="1:5" ht="31.5" x14ac:dyDescent="0.25">
      <c r="A14" s="257" t="s">
        <v>294</v>
      </c>
      <c r="B14" s="258" t="s">
        <v>199</v>
      </c>
      <c r="C14" s="88">
        <f>C17</f>
        <v>0</v>
      </c>
      <c r="D14" s="88">
        <f>D17</f>
        <v>-16.8</v>
      </c>
      <c r="E14" s="88">
        <f>E17</f>
        <v>-33.5</v>
      </c>
    </row>
    <row r="15" spans="1:5" x14ac:dyDescent="0.25">
      <c r="A15" s="253"/>
      <c r="B15" s="255" t="s">
        <v>196</v>
      </c>
      <c r="C15" s="88"/>
      <c r="D15" s="88"/>
      <c r="E15" s="88"/>
    </row>
    <row r="16" spans="1:5" x14ac:dyDescent="0.25">
      <c r="A16" s="252">
        <v>1</v>
      </c>
      <c r="B16" s="255" t="s">
        <v>197</v>
      </c>
      <c r="C16" s="88"/>
      <c r="D16" s="88"/>
      <c r="E16" s="88"/>
    </row>
    <row r="17" spans="1:5" ht="31.5" x14ac:dyDescent="0.25">
      <c r="A17" s="252">
        <v>2</v>
      </c>
      <c r="B17" s="256" t="s">
        <v>198</v>
      </c>
      <c r="C17" s="91"/>
      <c r="D17" s="89">
        <v>-16.8</v>
      </c>
      <c r="E17" s="93">
        <v>-33.5</v>
      </c>
    </row>
    <row r="18" spans="1:5" x14ac:dyDescent="0.25">
      <c r="A18" s="252"/>
      <c r="B18" s="97" t="s">
        <v>31</v>
      </c>
      <c r="C18" s="91"/>
      <c r="D18" s="91">
        <f>D12+D17</f>
        <v>0</v>
      </c>
      <c r="E18" s="91">
        <f>E12+E17</f>
        <v>0</v>
      </c>
    </row>
    <row r="23" spans="1:5" x14ac:dyDescent="0.25">
      <c r="D23" s="6"/>
    </row>
    <row r="24" spans="1:5" x14ac:dyDescent="0.25">
      <c r="D24" s="6"/>
    </row>
    <row r="25" spans="1:5" x14ac:dyDescent="0.2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</vt:i4>
      </vt:variant>
    </vt:vector>
  </HeadingPairs>
  <TitlesOfParts>
    <vt:vector size="28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Прил 10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2019-12-30T07:01:03Z</cp:lastPrinted>
  <dcterms:created xsi:type="dcterms:W3CDTF">2007-12-21T10:22:00Z</dcterms:created>
  <dcterms:modified xsi:type="dcterms:W3CDTF">2019-12-30T07:01:55Z</dcterms:modified>
</cp:coreProperties>
</file>