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6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3'!$A$1:$C$34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'!$A$7:$K$106</definedName>
    <definedName name="_xlnm._FilterDatabase" localSheetId="4" hidden="1">'Прил 5'!$A$7:$L$94</definedName>
    <definedName name="_xlnm._FilterDatabase" localSheetId="5" hidden="1">'Прил 6'!$A$8:$L$112</definedName>
    <definedName name="Excel_BuiltIn_Print_Area_1">'Прил 3'!$A$1:$C$34</definedName>
    <definedName name="Excel_BuiltIn_Print_Area_1_1">'Прил 3'!$A$1:$C$34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5'!$A$1:$G$46</definedName>
    <definedName name="Excel_BuiltIn_Print_Area_6_1">'Прил 5'!$A$1:$G$46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'!$A$1:$K$106</definedName>
    <definedName name="_xlnm.Print_Area" localSheetId="4">'Прил 5'!$A$1:$L$94</definedName>
    <definedName name="_xlnm.Print_Area" localSheetId="5">'Прил 6'!$A$1:$L$112</definedName>
  </definedNames>
  <calcPr calcId="125725"/>
  <fileRecoveryPr autoRecover="0"/>
</workbook>
</file>

<file path=xl/calcChain.xml><?xml version="1.0" encoding="utf-8"?>
<calcChain xmlns="http://schemas.openxmlformats.org/spreadsheetml/2006/main">
  <c r="K106" i="18"/>
  <c r="K105" s="1"/>
  <c r="J106"/>
  <c r="J105" s="1"/>
  <c r="L93" i="6"/>
  <c r="K93"/>
  <c r="C18" i="13" l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L46"/>
  <c r="L45" s="1"/>
  <c r="L44" s="1"/>
  <c r="L43" s="1"/>
  <c r="L42" s="1"/>
  <c r="J46"/>
  <c r="J45" s="1"/>
  <c r="J44" s="1"/>
  <c r="J43" s="1"/>
  <c r="J42" s="1"/>
  <c r="K51"/>
  <c r="K50" s="1"/>
  <c r="K49" s="1"/>
  <c r="K48" s="1"/>
  <c r="K47" s="1"/>
  <c r="L51"/>
  <c r="L50" s="1"/>
  <c r="L49" s="1"/>
  <c r="L48" s="1"/>
  <c r="L47" s="1"/>
  <c r="J51"/>
  <c r="J50" s="1"/>
  <c r="J49" s="1"/>
  <c r="J48" s="1"/>
  <c r="J47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4"/>
  <c r="K33" s="1"/>
  <c r="J24"/>
  <c r="J23" s="1"/>
  <c r="J22" s="1"/>
  <c r="J29"/>
  <c r="J28" s="1"/>
  <c r="J25" s="1"/>
  <c r="J32"/>
  <c r="J31" s="1"/>
  <c r="J34"/>
  <c r="J33" s="1"/>
  <c r="I32"/>
  <c r="I31" s="1"/>
  <c r="I34"/>
  <c r="I33" s="1"/>
  <c r="J18"/>
  <c r="J17" s="1"/>
  <c r="J16" s="1"/>
  <c r="K18"/>
  <c r="K17" s="1"/>
  <c r="K16" s="1"/>
  <c r="I18"/>
  <c r="I17" s="1"/>
  <c r="I16" s="1"/>
  <c r="J74" i="6"/>
  <c r="J73" s="1"/>
  <c r="L34"/>
  <c r="K34"/>
  <c r="J34"/>
  <c r="K18"/>
  <c r="K17" s="1"/>
  <c r="L18"/>
  <c r="L17" s="1"/>
  <c r="J15"/>
  <c r="J14" s="1"/>
  <c r="J18"/>
  <c r="J17" s="1"/>
  <c r="K32"/>
  <c r="L32"/>
  <c r="J32"/>
  <c r="K74"/>
  <c r="K73" s="1"/>
  <c r="E28" i="1"/>
  <c r="D28"/>
  <c r="C28"/>
  <c r="D26"/>
  <c r="E26"/>
  <c r="C26"/>
  <c r="L74" i="6"/>
  <c r="L73" s="1"/>
  <c r="J97" i="18"/>
  <c r="J96" s="1"/>
  <c r="J95" s="1"/>
  <c r="J94" s="1"/>
  <c r="J93" s="1"/>
  <c r="J92" s="1"/>
  <c r="J91" s="1"/>
  <c r="K97"/>
  <c r="I97"/>
  <c r="I96" s="1"/>
  <c r="I95" s="1"/>
  <c r="I94" s="1"/>
  <c r="I93" s="1"/>
  <c r="I92" s="1"/>
  <c r="J90"/>
  <c r="J89" s="1"/>
  <c r="J88" s="1"/>
  <c r="K90"/>
  <c r="K89" s="1"/>
  <c r="K88" s="1"/>
  <c r="I90"/>
  <c r="I89" s="1"/>
  <c r="I88" s="1"/>
  <c r="J87"/>
  <c r="J86" s="1"/>
  <c r="J85" s="1"/>
  <c r="K87"/>
  <c r="K86" s="1"/>
  <c r="K85" s="1"/>
  <c r="I87"/>
  <c r="I86" s="1"/>
  <c r="I85" s="1"/>
  <c r="J81"/>
  <c r="J80" s="1"/>
  <c r="J79" s="1"/>
  <c r="J78" s="1"/>
  <c r="J77" s="1"/>
  <c r="J76" s="1"/>
  <c r="K81"/>
  <c r="K80" s="1"/>
  <c r="K79" s="1"/>
  <c r="K78" s="1"/>
  <c r="K77" s="1"/>
  <c r="K76" s="1"/>
  <c r="I81"/>
  <c r="I80" s="1"/>
  <c r="I79" s="1"/>
  <c r="I78" s="1"/>
  <c r="J74"/>
  <c r="J73" s="1"/>
  <c r="J72" s="1"/>
  <c r="J70" s="1"/>
  <c r="J69" s="1"/>
  <c r="J68" s="1"/>
  <c r="K74"/>
  <c r="K73" s="1"/>
  <c r="K72" s="1"/>
  <c r="K70" s="1"/>
  <c r="K69" s="1"/>
  <c r="K68" s="1"/>
  <c r="I74"/>
  <c r="I73" s="1"/>
  <c r="I72" s="1"/>
  <c r="I71" s="1"/>
  <c r="I70" s="1"/>
  <c r="J67"/>
  <c r="J66" s="1"/>
  <c r="K67"/>
  <c r="K66" s="1"/>
  <c r="I67"/>
  <c r="I66" s="1"/>
  <c r="J65"/>
  <c r="K65"/>
  <c r="I65"/>
  <c r="J52" i="6"/>
  <c r="J39" i="18"/>
  <c r="J38" s="1"/>
  <c r="J37" s="1"/>
  <c r="J36" s="1"/>
  <c r="J35" s="1"/>
  <c r="K39"/>
  <c r="I39"/>
  <c r="I38" s="1"/>
  <c r="I37" s="1"/>
  <c r="I36" s="1"/>
  <c r="I35" s="1"/>
  <c r="I29"/>
  <c r="I24"/>
  <c r="J15"/>
  <c r="K15"/>
  <c r="I15"/>
  <c r="K16" i="9"/>
  <c r="L16"/>
  <c r="K71"/>
  <c r="L71"/>
  <c r="J71"/>
  <c r="K65"/>
  <c r="L65"/>
  <c r="J65"/>
  <c r="J16"/>
  <c r="K104" i="18"/>
  <c r="K103" s="1"/>
  <c r="K102" s="1"/>
  <c r="K101" s="1"/>
  <c r="K100" s="1"/>
  <c r="K99" s="1"/>
  <c r="K98" s="1"/>
  <c r="J104"/>
  <c r="J103" s="1"/>
  <c r="J102" s="1"/>
  <c r="J101" s="1"/>
  <c r="J100" s="1"/>
  <c r="J99" s="1"/>
  <c r="J98" s="1"/>
  <c r="I104"/>
  <c r="I103" s="1"/>
  <c r="I102" s="1"/>
  <c r="I101" s="1"/>
  <c r="I100" s="1"/>
  <c r="I99" s="1"/>
  <c r="I98" s="1"/>
  <c r="K45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C30" i="1"/>
  <c r="D30"/>
  <c r="E30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L24" i="6"/>
  <c r="K24"/>
  <c r="J24"/>
  <c r="L15"/>
  <c r="L14" s="1"/>
  <c r="K15"/>
  <c r="K14" s="1"/>
  <c r="K29"/>
  <c r="L39"/>
  <c r="L38" s="1"/>
  <c r="K39"/>
  <c r="K38" s="1"/>
  <c r="J39"/>
  <c r="J38" s="1"/>
  <c r="J29"/>
  <c r="L45"/>
  <c r="L44" s="1"/>
  <c r="K45"/>
  <c r="K44" s="1"/>
  <c r="J45"/>
  <c r="J44" s="1"/>
  <c r="L54"/>
  <c r="K54"/>
  <c r="J54"/>
  <c r="L52"/>
  <c r="K52"/>
  <c r="K61"/>
  <c r="K60" s="1"/>
  <c r="L61"/>
  <c r="L60" s="1"/>
  <c r="J61"/>
  <c r="J60" s="1"/>
  <c r="K68"/>
  <c r="K67" s="1"/>
  <c r="K66" s="1"/>
  <c r="K65" s="1"/>
  <c r="K64" s="1"/>
  <c r="L68"/>
  <c r="L67" s="1"/>
  <c r="L66" s="1"/>
  <c r="L65" s="1"/>
  <c r="L64" s="1"/>
  <c r="J68"/>
  <c r="J67" s="1"/>
  <c r="J66" s="1"/>
  <c r="J65" s="1"/>
  <c r="J64" s="1"/>
  <c r="K77"/>
  <c r="K76" s="1"/>
  <c r="L77"/>
  <c r="L76" s="1"/>
  <c r="J77"/>
  <c r="J76" s="1"/>
  <c r="K84"/>
  <c r="K83" s="1"/>
  <c r="L84"/>
  <c r="L83" s="1"/>
  <c r="J84"/>
  <c r="J83" s="1"/>
  <c r="J82" s="1"/>
  <c r="J81" s="1"/>
  <c r="J80" s="1"/>
  <c r="J79" s="1"/>
  <c r="K91"/>
  <c r="K90" s="1"/>
  <c r="L91"/>
  <c r="L90" s="1"/>
  <c r="J91"/>
  <c r="J90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23" i="6" l="1"/>
  <c r="J40" i="9"/>
  <c r="J39" s="1"/>
  <c r="J38" s="1"/>
  <c r="J26" i="6"/>
  <c r="J22" s="1"/>
  <c r="K40" i="9"/>
  <c r="K39" s="1"/>
  <c r="K38" s="1"/>
  <c r="K37" s="1"/>
  <c r="K36" s="1"/>
  <c r="K30" s="1"/>
  <c r="K26" i="6"/>
  <c r="K13"/>
  <c r="K12" s="1"/>
  <c r="K11" s="1"/>
  <c r="K41" i="9"/>
  <c r="J41"/>
  <c r="K30" i="18"/>
  <c r="K21" s="1"/>
  <c r="L41" i="9"/>
  <c r="I30" i="18"/>
  <c r="J30"/>
  <c r="J21" s="1"/>
  <c r="J13" i="6"/>
  <c r="J12" s="1"/>
  <c r="J11" s="1"/>
  <c r="L31"/>
  <c r="J31"/>
  <c r="L13"/>
  <c r="L12" s="1"/>
  <c r="L11" s="1"/>
  <c r="K31"/>
  <c r="K96" i="18"/>
  <c r="K95" s="1"/>
  <c r="K94" s="1"/>
  <c r="K93" s="1"/>
  <c r="K92" s="1"/>
  <c r="K91" s="1"/>
  <c r="K38"/>
  <c r="K37" s="1"/>
  <c r="K36" s="1"/>
  <c r="K35" s="1"/>
  <c r="K70" i="9"/>
  <c r="K69" s="1"/>
  <c r="K66" s="1"/>
  <c r="K64"/>
  <c r="K63" s="1"/>
  <c r="K60" s="1"/>
  <c r="K29"/>
  <c r="K28" s="1"/>
  <c r="K27" s="1"/>
  <c r="K77"/>
  <c r="K76" s="1"/>
  <c r="K75" s="1"/>
  <c r="K72" s="1"/>
  <c r="J89"/>
  <c r="J88" s="1"/>
  <c r="J87" s="1"/>
  <c r="L95"/>
  <c r="L101"/>
  <c r="L100" s="1"/>
  <c r="L99" s="1"/>
  <c r="K106"/>
  <c r="K105" s="1"/>
  <c r="K104" s="1"/>
  <c r="K103" s="1"/>
  <c r="K102" s="1"/>
  <c r="L29" i="6"/>
  <c r="L26" s="1"/>
  <c r="I84" i="18"/>
  <c r="I83" s="1"/>
  <c r="I82" s="1"/>
  <c r="L29" i="9"/>
  <c r="L28" s="1"/>
  <c r="L27" s="1"/>
  <c r="K59"/>
  <c r="L77"/>
  <c r="L76" s="1"/>
  <c r="L75" s="1"/>
  <c r="L72" s="1"/>
  <c r="K83"/>
  <c r="K82" s="1"/>
  <c r="K81" s="1"/>
  <c r="K78" s="1"/>
  <c r="J95"/>
  <c r="J101"/>
  <c r="J100" s="1"/>
  <c r="J99" s="1"/>
  <c r="L106"/>
  <c r="L105" s="1"/>
  <c r="L104" s="1"/>
  <c r="L103" s="1"/>
  <c r="L102" s="1"/>
  <c r="J29"/>
  <c r="J28" s="1"/>
  <c r="J27" s="1"/>
  <c r="J26" s="1"/>
  <c r="J25" s="1"/>
  <c r="J24" s="1"/>
  <c r="L59"/>
  <c r="L58" s="1"/>
  <c r="L57" s="1"/>
  <c r="J77"/>
  <c r="J76" s="1"/>
  <c r="J75" s="1"/>
  <c r="J72" s="1"/>
  <c r="L83"/>
  <c r="L82" s="1"/>
  <c r="L81" s="1"/>
  <c r="L78" s="1"/>
  <c r="K89"/>
  <c r="K88" s="1"/>
  <c r="K87" s="1"/>
  <c r="J106"/>
  <c r="J105" s="1"/>
  <c r="J104" s="1"/>
  <c r="J103" s="1"/>
  <c r="J102" s="1"/>
  <c r="J59"/>
  <c r="J58" s="1"/>
  <c r="J57" s="1"/>
  <c r="J83"/>
  <c r="J82" s="1"/>
  <c r="J81" s="1"/>
  <c r="J78" s="1"/>
  <c r="L89"/>
  <c r="L88" s="1"/>
  <c r="L87" s="1"/>
  <c r="K95"/>
  <c r="K101"/>
  <c r="K100" s="1"/>
  <c r="K99" s="1"/>
  <c r="L15"/>
  <c r="L14" s="1"/>
  <c r="L11" s="1"/>
  <c r="L10" s="1"/>
  <c r="J70"/>
  <c r="J69" s="1"/>
  <c r="J66" s="1"/>
  <c r="J37"/>
  <c r="J36" s="1"/>
  <c r="J30" s="1"/>
  <c r="J72" i="6"/>
  <c r="I77" i="18"/>
  <c r="I76" s="1"/>
  <c r="J84"/>
  <c r="J83" s="1"/>
  <c r="J82" s="1"/>
  <c r="J75" s="1"/>
  <c r="K84"/>
  <c r="K83" s="1"/>
  <c r="K82" s="1"/>
  <c r="K75" s="1"/>
  <c r="I91"/>
  <c r="I64"/>
  <c r="I63" s="1"/>
  <c r="I69"/>
  <c r="I68" s="1"/>
  <c r="I14"/>
  <c r="I13" s="1"/>
  <c r="I28"/>
  <c r="I25" s="1"/>
  <c r="K64"/>
  <c r="K63" s="1"/>
  <c r="K62" s="1"/>
  <c r="K61" s="1"/>
  <c r="K60" s="1"/>
  <c r="K59" s="1"/>
  <c r="I23"/>
  <c r="I22" s="1"/>
  <c r="K14"/>
  <c r="K13" s="1"/>
  <c r="J14"/>
  <c r="J13" s="1"/>
  <c r="J64"/>
  <c r="J63" s="1"/>
  <c r="J62" s="1"/>
  <c r="J61" s="1"/>
  <c r="J60" s="1"/>
  <c r="J59" s="1"/>
  <c r="L51" i="6"/>
  <c r="L50" s="1"/>
  <c r="L49" s="1"/>
  <c r="L72"/>
  <c r="K72"/>
  <c r="K23"/>
  <c r="C10" i="1"/>
  <c r="K51" i="6"/>
  <c r="K50" s="1"/>
  <c r="K49" s="1"/>
  <c r="D10" i="1"/>
  <c r="E10"/>
  <c r="E11" i="13"/>
  <c r="D11"/>
  <c r="L23" i="6"/>
  <c r="J89"/>
  <c r="J88" s="1"/>
  <c r="J87" s="1"/>
  <c r="J86" s="1"/>
  <c r="J51"/>
  <c r="J50" s="1"/>
  <c r="J49" s="1"/>
  <c r="L71"/>
  <c r="L70" s="1"/>
  <c r="L58"/>
  <c r="L57" s="1"/>
  <c r="L56" s="1"/>
  <c r="L37"/>
  <c r="L36" s="1"/>
  <c r="L112" i="9"/>
  <c r="L111" s="1"/>
  <c r="L110" s="1"/>
  <c r="J15"/>
  <c r="J14" s="1"/>
  <c r="L89" i="6"/>
  <c r="L88" s="1"/>
  <c r="L87" s="1"/>
  <c r="L86" s="1"/>
  <c r="K82"/>
  <c r="K81" s="1"/>
  <c r="K80" s="1"/>
  <c r="K79" s="1"/>
  <c r="J58"/>
  <c r="J57" s="1"/>
  <c r="J56" s="1"/>
  <c r="K58"/>
  <c r="K57" s="1"/>
  <c r="K56" s="1"/>
  <c r="L43"/>
  <c r="L42" s="1"/>
  <c r="L41" s="1"/>
  <c r="L64" i="9"/>
  <c r="L63" s="1"/>
  <c r="J37" i="6"/>
  <c r="J36" s="1"/>
  <c r="J112" i="9"/>
  <c r="J111" s="1"/>
  <c r="J110" s="1"/>
  <c r="K112"/>
  <c r="K111" s="1"/>
  <c r="K110" s="1"/>
  <c r="K37" i="6"/>
  <c r="K36" s="1"/>
  <c r="K15" i="9"/>
  <c r="K14" s="1"/>
  <c r="L82" i="6"/>
  <c r="L81" s="1"/>
  <c r="L80" s="1"/>
  <c r="L79" s="1"/>
  <c r="J71"/>
  <c r="J70" s="1"/>
  <c r="K71"/>
  <c r="K70" s="1"/>
  <c r="K63" s="1"/>
  <c r="J64" i="9"/>
  <c r="J63" s="1"/>
  <c r="J43" i="6"/>
  <c r="J42" s="1"/>
  <c r="J41" s="1"/>
  <c r="K43"/>
  <c r="K42" s="1"/>
  <c r="K41" s="1"/>
  <c r="K89"/>
  <c r="K88" s="1"/>
  <c r="K87" s="1"/>
  <c r="K86" s="1"/>
  <c r="L22" l="1"/>
  <c r="L21" s="1"/>
  <c r="L20" s="1"/>
  <c r="L10" s="1"/>
  <c r="I21" i="18"/>
  <c r="I20" s="1"/>
  <c r="I19" s="1"/>
  <c r="K22" i="6"/>
  <c r="J23" i="9"/>
  <c r="J12" i="18"/>
  <c r="J11" s="1"/>
  <c r="J10" s="1"/>
  <c r="K12"/>
  <c r="K11" s="1"/>
  <c r="K10" s="1"/>
  <c r="I12"/>
  <c r="I11" s="1"/>
  <c r="I10" s="1"/>
  <c r="J21" i="6"/>
  <c r="K21"/>
  <c r="K20" s="1"/>
  <c r="K10" s="1"/>
  <c r="L40" i="9"/>
  <c r="L39" s="1"/>
  <c r="L38" s="1"/>
  <c r="L37" s="1"/>
  <c r="L36" s="1"/>
  <c r="L30" s="1"/>
  <c r="K80"/>
  <c r="K79" s="1"/>
  <c r="K53"/>
  <c r="K52" s="1"/>
  <c r="L53"/>
  <c r="L52" s="1"/>
  <c r="J53"/>
  <c r="L96"/>
  <c r="J74"/>
  <c r="J73" s="1"/>
  <c r="L48" i="6"/>
  <c r="L47" s="1"/>
  <c r="L80" i="9"/>
  <c r="L79" s="1"/>
  <c r="J96"/>
  <c r="K96"/>
  <c r="K48" i="6"/>
  <c r="K47" s="1"/>
  <c r="K68" i="9"/>
  <c r="K67" s="1"/>
  <c r="K74"/>
  <c r="K73" s="1"/>
  <c r="K84"/>
  <c r="K86"/>
  <c r="K85" s="1"/>
  <c r="K62"/>
  <c r="K61" s="1"/>
  <c r="L84"/>
  <c r="L86"/>
  <c r="L85" s="1"/>
  <c r="J84"/>
  <c r="J86"/>
  <c r="J85" s="1"/>
  <c r="I75" i="18"/>
  <c r="J68" i="9"/>
  <c r="J67" s="1"/>
  <c r="L74"/>
  <c r="L73" s="1"/>
  <c r="J80"/>
  <c r="J79" s="1"/>
  <c r="L13"/>
  <c r="L12" s="1"/>
  <c r="K11"/>
  <c r="K10" s="1"/>
  <c r="K13"/>
  <c r="K12" s="1"/>
  <c r="K107"/>
  <c r="K109"/>
  <c r="K108" s="1"/>
  <c r="J11"/>
  <c r="J10" s="1"/>
  <c r="J13"/>
  <c r="J12" s="1"/>
  <c r="J107"/>
  <c r="J109"/>
  <c r="J108" s="1"/>
  <c r="L107"/>
  <c r="L109"/>
  <c r="L108" s="1"/>
  <c r="K98"/>
  <c r="K97" s="1"/>
  <c r="L98"/>
  <c r="L97" s="1"/>
  <c r="J98"/>
  <c r="J97" s="1"/>
  <c r="J60"/>
  <c r="J62"/>
  <c r="J61" s="1"/>
  <c r="L60"/>
  <c r="L62"/>
  <c r="L61" s="1"/>
  <c r="L54"/>
  <c r="L56"/>
  <c r="L55" s="1"/>
  <c r="J54"/>
  <c r="J56"/>
  <c r="J55" s="1"/>
  <c r="L24"/>
  <c r="L26"/>
  <c r="L25" s="1"/>
  <c r="K24"/>
  <c r="K23" s="1"/>
  <c r="K26"/>
  <c r="K25" s="1"/>
  <c r="K58"/>
  <c r="K57" s="1"/>
  <c r="I62" i="18"/>
  <c r="I61" s="1"/>
  <c r="I60" s="1"/>
  <c r="I59" s="1"/>
  <c r="K20"/>
  <c r="K19" s="1"/>
  <c r="J20"/>
  <c r="J19" s="1"/>
  <c r="L63" i="6"/>
  <c r="C33" i="1"/>
  <c r="J94" i="9"/>
  <c r="J93" s="1"/>
  <c r="D33" i="1"/>
  <c r="K94" i="9"/>
  <c r="K93" s="1"/>
  <c r="E33" i="1"/>
  <c r="L94" i="9"/>
  <c r="L93" s="1"/>
  <c r="L70"/>
  <c r="L69" s="1"/>
  <c r="J48" i="6"/>
  <c r="J47" s="1"/>
  <c r="J63"/>
  <c r="L23" i="9" l="1"/>
  <c r="L9"/>
  <c r="L8" s="1"/>
  <c r="J9" i="18"/>
  <c r="J8" s="1"/>
  <c r="D21" i="13" s="1"/>
  <c r="K9" i="18"/>
  <c r="K8" s="1"/>
  <c r="E21" i="13" s="1"/>
  <c r="I9" i="18"/>
  <c r="I8" s="1"/>
  <c r="C21" i="13" s="1"/>
  <c r="J20" i="6"/>
  <c r="C25" i="1"/>
  <c r="C9" s="1"/>
  <c r="C17" i="13" s="1"/>
  <c r="C16" s="1"/>
  <c r="E25" i="1"/>
  <c r="E9" s="1"/>
  <c r="E18" i="13" s="1"/>
  <c r="E17" s="1"/>
  <c r="E16" s="1"/>
  <c r="D25" i="1"/>
  <c r="D9" s="1"/>
  <c r="D18" i="13" s="1"/>
  <c r="D17" s="1"/>
  <c r="D16" s="1"/>
  <c r="K90" i="9"/>
  <c r="K92"/>
  <c r="K91" s="1"/>
  <c r="L90"/>
  <c r="L92"/>
  <c r="L91" s="1"/>
  <c r="J90"/>
  <c r="J92"/>
  <c r="J91" s="1"/>
  <c r="L66"/>
  <c r="L68"/>
  <c r="L67" s="1"/>
  <c r="K54"/>
  <c r="K56"/>
  <c r="K55" s="1"/>
  <c r="J9"/>
  <c r="J52"/>
  <c r="K9"/>
  <c r="K8" s="1"/>
  <c r="L9" i="6"/>
  <c r="L8" s="1"/>
  <c r="K9"/>
  <c r="K8" s="1"/>
  <c r="J10" l="1"/>
  <c r="J9" s="1"/>
  <c r="J8" s="1"/>
  <c r="D22" i="13"/>
  <c r="D20"/>
  <c r="D19" s="1"/>
  <c r="D15" s="1"/>
  <c r="J8" i="9"/>
  <c r="E22" i="13"/>
  <c r="E20"/>
  <c r="E19" s="1"/>
  <c r="E15" s="1"/>
  <c r="C20"/>
  <c r="C19" l="1"/>
  <c r="C15" s="1"/>
  <c r="C7" s="1"/>
</calcChain>
</file>

<file path=xl/sharedStrings.xml><?xml version="1.0" encoding="utf-8"?>
<sst xmlns="http://schemas.openxmlformats.org/spreadsheetml/2006/main" count="1765" uniqueCount="299">
  <si>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</si>
  <si>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</si>
  <si>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</si>
  <si>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</si>
  <si>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</si>
  <si>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</si>
  <si>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</si>
  <si>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</si>
  <si>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</si>
  <si>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</si>
  <si>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</si>
  <si>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</si>
  <si>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</si>
  <si>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</si>
  <si>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</si>
  <si>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</si>
  <si>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</si>
  <si>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</si>
  <si>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</si>
  <si>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</si>
  <si>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</si>
  <si>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</si>
  <si>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</si>
  <si>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</si>
  <si>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</si>
  <si>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</si>
  <si>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</si>
  <si>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</si>
  <si>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</si>
  <si>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</si>
  <si>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</si>
  <si>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</si>
  <si>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</si>
  <si>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</si>
  <si>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</si>
  <si>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</si>
  <si>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</si>
  <si>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</si>
  <si>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</si>
  <si>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</si>
  <si>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</si>
  <si>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</si>
  <si>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</si>
  <si>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</si>
  <si>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</si>
  <si>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</si>
  <si>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</si>
  <si>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</si>
  <si>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</si>
  <si>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</si>
  <si>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</si>
  <si>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</si>
  <si>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</si>
  <si>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</si>
  <si>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</si>
  <si>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</si>
  <si>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</si>
  <si>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</si>
  <si>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</si>
  <si>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</si>
  <si>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</si>
  <si>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</si>
  <si>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</si>
  <si>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</si>
  <si>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</si>
  <si>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</si>
  <si>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</si>
  <si>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</si>
  <si>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</si>
  <si>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</si>
  <si>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</si>
  <si>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</si>
  <si>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</si>
  <si>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</si>
  <si>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</si>
  <si>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</si>
  <si>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</si>
  <si>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</si>
  <si>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</si>
  <si>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</si>
  <si>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</si>
  <si>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</si>
  <si>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</si>
  <si>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</si>
  <si>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</si>
  <si>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</si>
  <si>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</si>
  <si>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</si>
  <si>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</si>
  <si>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</si>
  <si>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</si>
  <si>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</si>
  <si>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</si>
  <si>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</si>
  <si>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</si>
  <si>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</si>
  <si>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</si>
  <si>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</si>
  <si>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</si>
  <si>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</si>
  <si>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</si>
  <si>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</si>
  <si>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</si>
  <si>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</si>
  <si>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</si>
  <si>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</si>
  <si>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</si>
  <si>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</si>
  <si>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</si>
  <si>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</si>
  <si>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</si>
  <si>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</si>
  <si>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</si>
  <si>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</si>
  <si>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</si>
  <si>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</si>
  <si>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</si>
  <si>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</si>
  <si>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</si>
  <si>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</si>
  <si>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</si>
  <si>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</si>
  <si>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</si>
  <si>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</si>
  <si>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</si>
  <si>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</si>
  <si>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</si>
  <si>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</si>
  <si>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</si>
  <si>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</si>
  <si>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</si>
  <si>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</si>
  <si>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</si>
  <si>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</si>
  <si>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</si>
  <si>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</si>
  <si>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</si>
  <si>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</si>
  <si>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</si>
  <si>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</si>
  <si>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</si>
  <si>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</si>
  <si>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</si>
  <si>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</si>
  <si>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</si>
  <si>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</si>
  <si>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</si>
  <si>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</si>
  <si>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</si>
  <si>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</si>
  <si>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</si>
  <si>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</si>
  <si>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</si>
  <si>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</si>
  <si>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</si>
  <si>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</si>
  <si>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</si>
  <si>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</si>
  <si>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</si>
  <si>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</si>
  <si>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</si>
  <si>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</si>
  <si>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</si>
  <si>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</si>
  <si>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</si>
  <si>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</si>
  <si>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</si>
  <si>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</si>
  <si>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</si>
  <si>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</si>
  <si>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</si>
  <si>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</si>
  <si>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</si>
  <si>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</si>
  <si>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</si>
  <si>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</si>
  <si>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</si>
  <si>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</si>
  <si>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</si>
  <si>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</si>
  <si>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</si>
  <si>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</si>
  <si>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</si>
  <si>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</si>
  <si>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</si>
  <si>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</si>
  <si>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</si>
  <si>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</si>
  <si>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</si>
  <si>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</si>
  <si>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</si>
  <si>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</si>
  <si>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</si>
  <si>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</si>
  <si>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</si>
  <si>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</si>
  <si>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</si>
  <si>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</si>
  <si>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</si>
  <si>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</si>
  <si>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</si>
  <si>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</si>
  <si>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</si>
  <si>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</si>
  <si>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</si>
  <si>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</si>
  <si>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</si>
  <si>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</si>
  <si>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</si>
  <si>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</si>
  <si>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</si>
  <si>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</si>
  <si>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</si>
  <si>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</si>
  <si>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</si>
  <si>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</si>
  <si>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</si>
  <si>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</si>
  <si>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</si>
  <si>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</si>
  <si>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</si>
  <si>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</si>
  <si>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</si>
  <si>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</si>
  <si>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</si>
  <si>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</si>
  <si>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</si>
  <si>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</si>
  <si>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</si>
  <si>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</si>
  <si>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</si>
  <si>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</si>
  <si>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</si>
  <si>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</si>
  <si>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</si>
  <si>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</si>
  <si>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</si>
  <si>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</si>
  <si>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</si>
  <si>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</si>
  <si>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</si>
  <si>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</si>
  <si>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</si>
  <si>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</si>
  <si>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</si>
  <si>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</si>
  <si>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</si>
  <si>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</si>
  <si>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</si>
  <si>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</si>
  <si>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</si>
  <si>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</si>
  <si>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</si>
  <si>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</si>
  <si>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</si>
  <si>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</si>
  <si>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</si>
  <si>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</si>
  <si>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</si>
  <si>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</si>
  <si>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</si>
  <si>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</si>
  <si>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</si>
  <si>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</si>
  <si>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</si>
  <si>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</si>
  <si>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</si>
  <si>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</si>
  <si>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</si>
  <si>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</si>
  <si>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</si>
  <si>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</si>
  <si>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</si>
  <si>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</si>
  <si>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</si>
  <si>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</si>
  <si>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</si>
  <si>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</si>
  <si>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</si>
  <si>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Адашевского сельского поселения Кадошкинского муниципального района Республики Мордовия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</si>
  <si>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2020 ГОД И НА ПЛАНОВЫЙ ПЕРИОД 2021 И 2022 ГОДОВ</t>
  </si>
  <si>
    <t>00020210000000000150</t>
  </si>
  <si>
    <t>Дотации бюджетам бюджетной системы Российской Федерации</t>
  </si>
  <si>
    <t>91020215001100000150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</si>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</sst>
</file>

<file path=xl/styles.xml><?xml version="1.0" encoding="utf-8"?>
<styleSheet xmlns="http://schemas.openxmlformats.org/spreadsheetml/2006/main">
  <numFmts count="2">
    <numFmt numFmtId="164" formatCode="#,##0.0"/>
    <numFmt numFmtId="166" formatCode="0.0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</cellStyleXfs>
  <cellXfs count="37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0" fontId="4" fillId="0" borderId="0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4" fontId="3" fillId="0" borderId="0" xfId="3" applyNumberFormat="1" applyFont="1" applyBorder="1"/>
    <xf numFmtId="0" fontId="3" fillId="0" borderId="0" xfId="4" applyFont="1" applyBorder="1" applyAlignment="1"/>
    <xf numFmtId="0" fontId="3" fillId="0" borderId="20" xfId="4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4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3" borderId="8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2" borderId="1" xfId="1" applyNumberFormat="1" applyFont="1" applyFill="1" applyBorder="1" applyAlignment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1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10" fillId="6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10" fillId="6" borderId="0" xfId="0" applyFont="1" applyFill="1" applyAlignment="1">
      <alignment vertical="top" wrapText="1"/>
    </xf>
    <xf numFmtId="49" fontId="3" fillId="6" borderId="1" xfId="0" applyNumberFormat="1" applyFont="1" applyFill="1" applyBorder="1" applyAlignment="1">
      <alignment horizontal="center"/>
    </xf>
    <xf numFmtId="49" fontId="3" fillId="6" borderId="1" xfId="1" applyNumberFormat="1" applyFont="1" applyFill="1" applyBorder="1" applyAlignment="1">
      <alignment horizontal="center"/>
    </xf>
    <xf numFmtId="164" fontId="4" fillId="6" borderId="1" xfId="0" applyNumberFormat="1" applyFont="1" applyFill="1" applyBorder="1"/>
    <xf numFmtId="164" fontId="3" fillId="6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49" fontId="4" fillId="6" borderId="1" xfId="1" applyNumberFormat="1" applyFont="1" applyFill="1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49" fontId="4" fillId="0" borderId="9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3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7" fillId="6" borderId="22" xfId="0" applyFont="1" applyFill="1" applyBorder="1" applyAlignment="1">
      <alignment vertical="top" wrapText="1"/>
    </xf>
    <xf numFmtId="0" fontId="18" fillId="0" borderId="0" xfId="0" applyFont="1" applyAlignment="1">
      <alignment horizontal="justify"/>
    </xf>
    <xf numFmtId="0" fontId="3" fillId="0" borderId="21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3" borderId="0" xfId="0" applyFont="1" applyFill="1" applyAlignment="1">
      <alignment vertical="center" wrapText="1"/>
    </xf>
    <xf numFmtId="0" fontId="2" fillId="3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" fontId="3" fillId="6" borderId="1" xfId="1" applyNumberFormat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6" fontId="3" fillId="0" borderId="0" xfId="0" applyNumberFormat="1" applyFont="1"/>
    <xf numFmtId="0" fontId="10" fillId="7" borderId="1" xfId="0" applyFont="1" applyFill="1" applyBorder="1" applyAlignment="1">
      <alignment vertical="top" wrapText="1"/>
    </xf>
    <xf numFmtId="0" fontId="10" fillId="7" borderId="9" xfId="0" applyFont="1" applyFill="1" applyBorder="1" applyAlignment="1">
      <alignment vertical="top" wrapText="1"/>
    </xf>
    <xf numFmtId="164" fontId="3" fillId="4" borderId="1" xfId="1" applyNumberFormat="1" applyFont="1" applyFill="1" applyBorder="1" applyAlignment="1">
      <alignment horizontal="right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3" fillId="6" borderId="1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2" fillId="0" borderId="1" xfId="0" applyFont="1" applyBorder="1"/>
    <xf numFmtId="0" fontId="4" fillId="0" borderId="31" xfId="2" applyFont="1" applyFill="1" applyBorder="1" applyAlignment="1">
      <alignment vertical="top" wrapText="1"/>
    </xf>
    <xf numFmtId="49" fontId="4" fillId="0" borderId="1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6" borderId="1" xfId="2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49" fontId="3" fillId="3" borderId="7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164" fontId="3" fillId="3" borderId="1" xfId="0" applyNumberFormat="1" applyFont="1" applyFill="1" applyBorder="1"/>
    <xf numFmtId="164" fontId="3" fillId="3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6" borderId="12" xfId="0" applyFont="1" applyFill="1" applyBorder="1" applyAlignment="1">
      <alignment horizontal="center" wrapText="1"/>
    </xf>
    <xf numFmtId="49" fontId="3" fillId="6" borderId="1" xfId="2" applyNumberFormat="1" applyFont="1" applyFill="1" applyBorder="1" applyAlignment="1" applyProtection="1">
      <alignment horizontal="center"/>
    </xf>
    <xf numFmtId="49" fontId="3" fillId="6" borderId="7" xfId="0" applyNumberFormat="1" applyFont="1" applyFill="1" applyBorder="1" applyAlignment="1">
      <alignment horizontal="center"/>
    </xf>
    <xf numFmtId="49" fontId="3" fillId="6" borderId="12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3" borderId="7" xfId="0" applyFont="1" applyFill="1" applyBorder="1" applyAlignment="1">
      <alignment horizontal="center"/>
    </xf>
    <xf numFmtId="49" fontId="3" fillId="3" borderId="12" xfId="2" applyNumberFormat="1" applyFont="1" applyFill="1" applyBorder="1" applyAlignment="1" applyProtection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vertical="top"/>
    </xf>
    <xf numFmtId="2" fontId="2" fillId="0" borderId="0" xfId="0" applyNumberFormat="1" applyFont="1"/>
    <xf numFmtId="0" fontId="3" fillId="0" borderId="2" xfId="4" applyFont="1" applyBorder="1" applyAlignment="1">
      <alignment horizontal="center" vertical="justify"/>
    </xf>
    <xf numFmtId="166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6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6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6" fontId="3" fillId="0" borderId="7" xfId="4" applyNumberFormat="1" applyFont="1" applyBorder="1" applyAlignment="1">
      <alignment horizontal="center"/>
    </xf>
    <xf numFmtId="166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6" fontId="3" fillId="0" borderId="0" xfId="4" applyNumberFormat="1" applyFont="1" applyBorder="1"/>
    <xf numFmtId="49" fontId="3" fillId="0" borderId="2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justify"/>
    </xf>
    <xf numFmtId="164" fontId="3" fillId="0" borderId="7" xfId="4" applyNumberFormat="1" applyFont="1" applyBorder="1" applyAlignment="1">
      <alignment horizontal="center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3" fillId="0" borderId="18" xfId="4" applyNumberFormat="1" applyFont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5" fillId="0" borderId="0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6" fontId="4" fillId="0" borderId="6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6" borderId="0" xfId="4" applyFont="1" applyFill="1" applyBorder="1" applyAlignment="1">
      <alignment horizontal="right"/>
    </xf>
    <xf numFmtId="166" fontId="3" fillId="0" borderId="19" xfId="4" applyNumberFormat="1" applyFont="1" applyBorder="1" applyAlignment="1">
      <alignment horizontal="center"/>
    </xf>
    <xf numFmtId="2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3" fillId="0" borderId="0" xfId="0" applyFont="1" applyAlignment="1"/>
    <xf numFmtId="0" fontId="3" fillId="0" borderId="0" xfId="3" applyFont="1" applyBorder="1" applyAlignment="1">
      <alignment horizontal="right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6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6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3" fillId="6" borderId="1" xfId="3" applyFont="1" applyFill="1" applyBorder="1" applyAlignment="1">
      <alignment horizontal="center"/>
    </xf>
    <xf numFmtId="0" fontId="3" fillId="6" borderId="1" xfId="4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4" borderId="8" xfId="0" applyFont="1" applyFill="1" applyBorder="1" applyAlignment="1">
      <alignment wrapText="1"/>
    </xf>
    <xf numFmtId="164" fontId="2" fillId="0" borderId="0" xfId="0" applyNumberFormat="1" applyFont="1" applyBorder="1"/>
    <xf numFmtId="49" fontId="3" fillId="4" borderId="8" xfId="1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49" fontId="3" fillId="4" borderId="7" xfId="1" applyNumberFormat="1" applyFont="1" applyFill="1" applyBorder="1" applyAlignment="1">
      <alignment horizontal="center"/>
    </xf>
    <xf numFmtId="49" fontId="3" fillId="4" borderId="12" xfId="1" applyNumberFormat="1" applyFont="1" applyFill="1" applyBorder="1" applyAlignment="1">
      <alignment horizontal="center"/>
    </xf>
    <xf numFmtId="49" fontId="3" fillId="4" borderId="12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vertical="top"/>
    </xf>
    <xf numFmtId="0" fontId="4" fillId="4" borderId="1" xfId="1" applyFont="1" applyFill="1" applyBorder="1" applyAlignment="1">
      <alignment horizontal="center"/>
    </xf>
    <xf numFmtId="166" fontId="3" fillId="0" borderId="1" xfId="0" applyNumberFormat="1" applyFont="1" applyBorder="1"/>
    <xf numFmtId="0" fontId="3" fillId="4" borderId="1" xfId="0" applyFont="1" applyFill="1" applyBorder="1" applyAlignment="1">
      <alignment vertical="top" wrapText="1"/>
    </xf>
    <xf numFmtId="0" fontId="4" fillId="6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6" borderId="0" xfId="0" applyFont="1" applyFill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top" wrapText="1"/>
    </xf>
    <xf numFmtId="0" fontId="3" fillId="6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6" borderId="0" xfId="0" applyFont="1" applyFill="1" applyBorder="1" applyAlignment="1">
      <alignment horizontal="right"/>
    </xf>
    <xf numFmtId="0" fontId="4" fillId="6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6" borderId="0" xfId="0" applyFont="1" applyFill="1" applyAlignment="1">
      <alignment horizontal="right"/>
    </xf>
    <xf numFmtId="0" fontId="4" fillId="0" borderId="0" xfId="0" applyFont="1" applyAlignment="1">
      <alignment horizontal="center" vertical="top" wrapText="1"/>
    </xf>
    <xf numFmtId="0" fontId="4" fillId="6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6" borderId="0" xfId="4" applyFont="1" applyFill="1" applyBorder="1" applyAlignment="1">
      <alignment horizontal="center" vertical="center" wrapText="1"/>
    </xf>
    <xf numFmtId="0" fontId="4" fillId="0" borderId="0" xfId="3" applyFont="1" applyBorder="1" applyAlignment="1">
      <alignment horizontal="right"/>
    </xf>
    <xf numFmtId="0" fontId="3" fillId="6" borderId="0" xfId="3" applyFont="1" applyFill="1" applyBorder="1" applyAlignment="1">
      <alignment horizontal="right"/>
    </xf>
    <xf numFmtId="0" fontId="4" fillId="6" borderId="0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1" xfId="3" applyFont="1" applyBorder="1" applyAlignment="1">
      <alignment horizontal="center"/>
    </xf>
  </cellXfs>
  <cellStyles count="5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</cellStyles>
  <dxfs count="71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topLeftCell="A25" zoomScaleNormal="100" zoomScaleSheetLayoutView="100" workbookViewId="0">
      <selection activeCell="C29" sqref="C29"/>
    </sheetView>
  </sheetViews>
  <sheetFormatPr defaultColWidth="9.28515625" defaultRowHeight="15.75"/>
  <cols>
    <col min="1" max="1" width="17" style="2" customWidth="1"/>
    <col min="2" max="2" width="28.5703125" style="44" customWidth="1"/>
    <col min="3" max="3" width="81.7109375" style="2" customWidth="1"/>
    <col min="4" max="16384" width="9.28515625" style="107"/>
  </cols>
  <sheetData>
    <row r="1" spans="1:5">
      <c r="A1" s="11"/>
      <c r="B1" s="11"/>
      <c r="C1" s="113" t="s">
        <v>205</v>
      </c>
    </row>
    <row r="2" spans="1:5">
      <c r="A2" s="11"/>
      <c r="B2" s="11"/>
      <c r="C2" s="113"/>
    </row>
    <row r="3" spans="1:5" ht="57" customHeight="1">
      <c r="A3" s="309" t="s">
        <v>263</v>
      </c>
      <c r="B3" s="309"/>
      <c r="C3" s="309"/>
    </row>
    <row r="4" spans="1:5" ht="20.45" customHeight="1" thickBot="1">
      <c r="A4" s="11"/>
      <c r="B4" s="11"/>
      <c r="C4" s="113"/>
    </row>
    <row r="5" spans="1:5" ht="16.5" thickBot="1">
      <c r="A5" s="310" t="s">
        <v>13</v>
      </c>
      <c r="B5" s="310"/>
      <c r="C5" s="311" t="s">
        <v>238</v>
      </c>
      <c r="E5" s="44"/>
    </row>
    <row r="6" spans="1:5" ht="47.25">
      <c r="A6" s="114" t="s">
        <v>14</v>
      </c>
      <c r="B6" s="115" t="s">
        <v>239</v>
      </c>
      <c r="C6" s="311"/>
      <c r="E6" s="2"/>
    </row>
    <row r="7" spans="1:5" ht="19.149999999999999" customHeight="1">
      <c r="A7" s="104">
        <v>1</v>
      </c>
      <c r="B7" s="105">
        <v>2</v>
      </c>
      <c r="C7" s="106">
        <v>3</v>
      </c>
    </row>
    <row r="8" spans="1:5" ht="15" customHeight="1">
      <c r="A8" s="116"/>
      <c r="B8" s="117"/>
      <c r="C8" s="118"/>
    </row>
    <row r="9" spans="1:5" ht="42" customHeight="1">
      <c r="A9" s="119">
        <v>910</v>
      </c>
      <c r="B9" s="312" t="s">
        <v>265</v>
      </c>
      <c r="C9" s="312"/>
    </row>
    <row r="10" spans="1:5" s="123" customFormat="1" ht="12.75" customHeight="1">
      <c r="A10" s="120"/>
      <c r="B10" s="121"/>
      <c r="C10" s="122"/>
    </row>
    <row r="11" spans="1:5" s="123" customFormat="1" ht="75.599999999999994" customHeight="1">
      <c r="A11" s="124">
        <v>910</v>
      </c>
      <c r="B11" s="115" t="s">
        <v>32</v>
      </c>
      <c r="C11" s="125" t="s">
        <v>33</v>
      </c>
    </row>
    <row r="12" spans="1:5" s="123" customFormat="1" ht="63">
      <c r="A12" s="124">
        <v>910</v>
      </c>
      <c r="B12" s="115" t="s">
        <v>62</v>
      </c>
      <c r="C12" s="125" t="s">
        <v>206</v>
      </c>
    </row>
    <row r="13" spans="1:5" s="123" customFormat="1" ht="41.45" customHeight="1">
      <c r="A13" s="124">
        <v>910</v>
      </c>
      <c r="B13" s="115" t="s">
        <v>34</v>
      </c>
      <c r="C13" s="125" t="s">
        <v>207</v>
      </c>
    </row>
    <row r="14" spans="1:5" s="123" customFormat="1" ht="73.900000000000006" customHeight="1">
      <c r="A14" s="124">
        <v>910</v>
      </c>
      <c r="B14" s="115" t="s">
        <v>15</v>
      </c>
      <c r="C14" s="125" t="s">
        <v>208</v>
      </c>
    </row>
    <row r="15" spans="1:5" s="123" customFormat="1" ht="91.9" customHeight="1">
      <c r="A15" s="124">
        <v>910</v>
      </c>
      <c r="B15" s="115" t="s">
        <v>35</v>
      </c>
      <c r="C15" s="125" t="s">
        <v>47</v>
      </c>
    </row>
    <row r="16" spans="1:5" s="123" customFormat="1" ht="48.6" customHeight="1">
      <c r="A16" s="124">
        <v>910</v>
      </c>
      <c r="B16" s="115" t="s">
        <v>40</v>
      </c>
      <c r="C16" s="125" t="s">
        <v>209</v>
      </c>
    </row>
    <row r="17" spans="1:3" s="123" customFormat="1" ht="27.6" customHeight="1">
      <c r="A17" s="124">
        <v>910</v>
      </c>
      <c r="B17" s="115" t="s">
        <v>41</v>
      </c>
      <c r="C17" s="125" t="s">
        <v>48</v>
      </c>
    </row>
    <row r="18" spans="1:3" s="123" customFormat="1" ht="93" customHeight="1">
      <c r="A18" s="124">
        <v>910</v>
      </c>
      <c r="B18" s="115" t="s">
        <v>42</v>
      </c>
      <c r="C18" s="125" t="s">
        <v>49</v>
      </c>
    </row>
    <row r="19" spans="1:3" s="123" customFormat="1" ht="94.5" customHeight="1">
      <c r="A19" s="124">
        <v>910</v>
      </c>
      <c r="B19" s="115" t="s">
        <v>43</v>
      </c>
      <c r="C19" s="125" t="s">
        <v>210</v>
      </c>
    </row>
    <row r="20" spans="1:3" s="123" customFormat="1" ht="90.6" customHeight="1">
      <c r="A20" s="124">
        <v>910</v>
      </c>
      <c r="B20" s="115" t="s">
        <v>44</v>
      </c>
      <c r="C20" s="125" t="s">
        <v>50</v>
      </c>
    </row>
    <row r="21" spans="1:3" s="123" customFormat="1" ht="36.6" customHeight="1">
      <c r="A21" s="124">
        <v>910</v>
      </c>
      <c r="B21" s="115" t="s">
        <v>45</v>
      </c>
      <c r="C21" s="125" t="s">
        <v>51</v>
      </c>
    </row>
    <row r="22" spans="1:3" s="123" customFormat="1" ht="61.15" customHeight="1">
      <c r="A22" s="124">
        <v>910</v>
      </c>
      <c r="B22" s="115" t="s">
        <v>61</v>
      </c>
      <c r="C22" s="126" t="s">
        <v>140</v>
      </c>
    </row>
    <row r="23" spans="1:3" s="123" customFormat="1" ht="22.9" customHeight="1">
      <c r="A23" s="124">
        <v>910</v>
      </c>
      <c r="B23" s="115" t="s">
        <v>16</v>
      </c>
      <c r="C23" s="125" t="s">
        <v>211</v>
      </c>
    </row>
    <row r="24" spans="1:3" s="123" customFormat="1" ht="27.6" customHeight="1">
      <c r="A24" s="124">
        <v>910</v>
      </c>
      <c r="B24" s="115" t="s">
        <v>17</v>
      </c>
      <c r="C24" s="125" t="s">
        <v>52</v>
      </c>
    </row>
    <row r="25" spans="1:3" s="123" customFormat="1" ht="58.9" customHeight="1">
      <c r="A25" s="124">
        <v>910</v>
      </c>
      <c r="B25" s="127" t="s">
        <v>212</v>
      </c>
      <c r="C25" s="125" t="s">
        <v>53</v>
      </c>
    </row>
    <row r="26" spans="1:3" s="123" customFormat="1" ht="56.45" customHeight="1">
      <c r="A26" s="124">
        <v>910</v>
      </c>
      <c r="B26" s="127" t="s">
        <v>213</v>
      </c>
      <c r="C26" s="125" t="s">
        <v>214</v>
      </c>
    </row>
    <row r="27" spans="1:3" s="123" customFormat="1" ht="35.450000000000003" customHeight="1">
      <c r="A27" s="124">
        <v>910</v>
      </c>
      <c r="B27" s="127" t="s">
        <v>215</v>
      </c>
      <c r="C27" s="125" t="s">
        <v>216</v>
      </c>
    </row>
    <row r="28" spans="1:3" s="123" customFormat="1" ht="21.6" customHeight="1">
      <c r="A28" s="124">
        <v>910</v>
      </c>
      <c r="B28" s="127" t="s">
        <v>217</v>
      </c>
      <c r="C28" s="125" t="s">
        <v>54</v>
      </c>
    </row>
    <row r="29" spans="1:3" s="123" customFormat="1" ht="25.9" customHeight="1">
      <c r="A29" s="124">
        <v>910</v>
      </c>
      <c r="B29" s="127" t="s">
        <v>218</v>
      </c>
      <c r="C29" s="125" t="s">
        <v>55</v>
      </c>
    </row>
    <row r="30" spans="1:3" s="128" customFormat="1" ht="37.15" customHeight="1">
      <c r="A30" s="124">
        <v>910</v>
      </c>
      <c r="B30" s="127" t="s">
        <v>219</v>
      </c>
      <c r="C30" s="125" t="s">
        <v>220</v>
      </c>
    </row>
    <row r="31" spans="1:3" s="123" customFormat="1" ht="40.15" customHeight="1">
      <c r="A31" s="124">
        <v>910</v>
      </c>
      <c r="B31" s="127" t="s">
        <v>221</v>
      </c>
      <c r="C31" s="125" t="s">
        <v>56</v>
      </c>
    </row>
    <row r="32" spans="1:3" s="123" customFormat="1" ht="29.45" customHeight="1">
      <c r="A32" s="124">
        <v>910</v>
      </c>
      <c r="B32" s="127" t="s">
        <v>222</v>
      </c>
      <c r="C32" s="125" t="s">
        <v>57</v>
      </c>
    </row>
    <row r="33" spans="1:3" s="123" customFormat="1" ht="37.35" customHeight="1">
      <c r="A33" s="124">
        <v>910</v>
      </c>
      <c r="B33" s="127" t="s">
        <v>223</v>
      </c>
      <c r="C33" s="125" t="s">
        <v>148</v>
      </c>
    </row>
    <row r="34" spans="1:3" ht="58.15" customHeight="1">
      <c r="A34" s="124">
        <v>910</v>
      </c>
      <c r="B34" s="127" t="s">
        <v>224</v>
      </c>
      <c r="C34" s="125" t="s">
        <v>225</v>
      </c>
    </row>
    <row r="35" spans="1:3" ht="38.450000000000003" customHeight="1">
      <c r="A35" s="124">
        <v>910</v>
      </c>
      <c r="B35" s="127" t="s">
        <v>226</v>
      </c>
      <c r="C35" s="125" t="s">
        <v>58</v>
      </c>
    </row>
    <row r="36" spans="1:3" ht="23.25" customHeight="1">
      <c r="A36" s="129">
        <v>910</v>
      </c>
      <c r="B36" s="127" t="s">
        <v>227</v>
      </c>
      <c r="C36" s="130" t="s">
        <v>59</v>
      </c>
    </row>
    <row r="37" spans="1:3" ht="79.5" thickBot="1">
      <c r="A37" s="131">
        <v>910</v>
      </c>
      <c r="B37" s="132" t="s">
        <v>228</v>
      </c>
      <c r="C37" s="133" t="s">
        <v>229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11" sqref="C11"/>
    </sheetView>
  </sheetViews>
  <sheetFormatPr defaultColWidth="9.140625" defaultRowHeight="15.75"/>
  <cols>
    <col min="1" max="1" width="18.5703125" style="134" customWidth="1"/>
    <col min="2" max="2" width="51.28515625" style="134" customWidth="1"/>
    <col min="3" max="3" width="106.7109375" style="134" customWidth="1"/>
    <col min="4" max="4" width="20.28515625" style="134" customWidth="1"/>
    <col min="5" max="5" width="16.7109375" style="134" customWidth="1"/>
    <col min="6" max="6" width="21.85546875" style="134" customWidth="1"/>
    <col min="7" max="16384" width="9.140625" style="134"/>
  </cols>
  <sheetData>
    <row r="1" spans="1:5">
      <c r="B1" s="135"/>
      <c r="C1" s="113" t="s">
        <v>202</v>
      </c>
    </row>
    <row r="2" spans="1:5">
      <c r="A2" s="136"/>
      <c r="B2" s="137"/>
    </row>
    <row r="3" spans="1:5" ht="26.45" customHeight="1">
      <c r="A3" s="313" t="s">
        <v>264</v>
      </c>
      <c r="B3" s="313"/>
      <c r="C3" s="313"/>
      <c r="D3" s="138"/>
      <c r="E3" s="138"/>
    </row>
    <row r="4" spans="1:5" ht="36.75" customHeight="1">
      <c r="A4" s="313"/>
      <c r="B4" s="313"/>
      <c r="C4" s="313"/>
      <c r="D4" s="138"/>
      <c r="E4" s="138"/>
    </row>
    <row r="5" spans="1:5">
      <c r="A5" s="19"/>
      <c r="B5" s="19"/>
    </row>
    <row r="6" spans="1:5" s="140" customFormat="1">
      <c r="A6" s="314" t="s">
        <v>13</v>
      </c>
      <c r="B6" s="314"/>
      <c r="C6" s="315" t="s">
        <v>241</v>
      </c>
      <c r="D6" s="139"/>
    </row>
    <row r="7" spans="1:5" s="140" customFormat="1" ht="44.25" customHeight="1">
      <c r="A7" s="141" t="s">
        <v>240</v>
      </c>
      <c r="B7" s="142" t="s">
        <v>237</v>
      </c>
      <c r="C7" s="316"/>
      <c r="D7" s="143"/>
    </row>
    <row r="8" spans="1:5" s="140" customFormat="1">
      <c r="A8" s="144">
        <v>1</v>
      </c>
      <c r="B8" s="144">
        <v>2</v>
      </c>
      <c r="C8" s="144">
        <v>3</v>
      </c>
      <c r="D8" s="143"/>
    </row>
    <row r="9" spans="1:5" s="140" customFormat="1">
      <c r="A9" s="145">
        <v>910</v>
      </c>
      <c r="B9" s="146"/>
      <c r="C9" s="147" t="s">
        <v>266</v>
      </c>
      <c r="D9" s="148"/>
    </row>
    <row r="10" spans="1:5" ht="31.5">
      <c r="A10" s="149">
        <v>910</v>
      </c>
      <c r="B10" s="150" t="s">
        <v>203</v>
      </c>
      <c r="C10" s="151" t="s">
        <v>60</v>
      </c>
    </row>
    <row r="11" spans="1:5" ht="31.5">
      <c r="A11" s="152">
        <v>910</v>
      </c>
      <c r="B11" s="153" t="s">
        <v>204</v>
      </c>
      <c r="C11" s="154" t="s">
        <v>201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0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topLeftCell="A10" zoomScaleNormal="75" zoomScaleSheetLayoutView="100" workbookViewId="0">
      <selection activeCell="B22" sqref="B2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6" customWidth="1"/>
    <col min="5" max="5" width="14.85546875" style="156" customWidth="1"/>
    <col min="6" max="6" width="43.28515625" style="155" customWidth="1"/>
    <col min="7" max="16384" width="8.5703125" style="156"/>
  </cols>
  <sheetData>
    <row r="1" spans="1:5">
      <c r="A1" s="107"/>
      <c r="B1" s="107"/>
      <c r="C1" s="113"/>
      <c r="D1" s="323" t="s">
        <v>46</v>
      </c>
      <c r="E1" s="323"/>
    </row>
    <row r="2" spans="1:5">
      <c r="A2" s="107"/>
      <c r="B2" s="107"/>
      <c r="C2" s="113"/>
    </row>
    <row r="3" spans="1:5" ht="66" customHeight="1">
      <c r="A3" s="322" t="s">
        <v>267</v>
      </c>
      <c r="B3" s="322"/>
      <c r="C3" s="322"/>
      <c r="D3" s="322"/>
      <c r="E3" s="322"/>
    </row>
    <row r="4" spans="1:5">
      <c r="A4" s="157"/>
      <c r="B4" s="157"/>
      <c r="C4" s="157"/>
    </row>
    <row r="5" spans="1:5">
      <c r="A5" s="107"/>
      <c r="B5" s="107"/>
      <c r="C5" s="324" t="s">
        <v>0</v>
      </c>
      <c r="D5" s="324"/>
      <c r="E5" s="324"/>
    </row>
    <row r="6" spans="1:5" ht="32.25" customHeight="1">
      <c r="A6" s="318" t="s">
        <v>1</v>
      </c>
      <c r="B6" s="320" t="s">
        <v>2</v>
      </c>
      <c r="C6" s="317" t="s">
        <v>3</v>
      </c>
      <c r="D6" s="317"/>
      <c r="E6" s="317"/>
    </row>
    <row r="7" spans="1:5">
      <c r="A7" s="319"/>
      <c r="B7" s="321"/>
      <c r="C7" s="109" t="s">
        <v>234</v>
      </c>
      <c r="D7" s="109" t="s">
        <v>235</v>
      </c>
      <c r="E7" s="109" t="s">
        <v>236</v>
      </c>
    </row>
    <row r="8" spans="1:5">
      <c r="A8" s="158">
        <v>1</v>
      </c>
      <c r="B8" s="158">
        <v>2</v>
      </c>
      <c r="C8" s="159">
        <v>3</v>
      </c>
      <c r="D8" s="159">
        <v>4</v>
      </c>
      <c r="E8" s="159">
        <v>5</v>
      </c>
    </row>
    <row r="9" spans="1:5">
      <c r="A9" s="160"/>
      <c r="B9" s="161" t="s">
        <v>4</v>
      </c>
      <c r="C9" s="162">
        <f>SUM(C10+C25)</f>
        <v>1177.0999999999999</v>
      </c>
      <c r="D9" s="162">
        <f>SUM(D10+D25)</f>
        <v>836.7</v>
      </c>
      <c r="E9" s="162">
        <f>SUM(E10+E25)</f>
        <v>802.4</v>
      </c>
    </row>
    <row r="10" spans="1:5">
      <c r="A10" s="163" t="s">
        <v>118</v>
      </c>
      <c r="B10" s="161" t="s">
        <v>126</v>
      </c>
      <c r="C10" s="164">
        <f>SUM(C11+C14+C16+C18+C21+C23)</f>
        <v>471.2</v>
      </c>
      <c r="D10" s="164">
        <f>SUM(D11+D14+D16+D18+D21+D23)</f>
        <v>467.9</v>
      </c>
      <c r="E10" s="164">
        <f>SUM(E11+E14+E16+E18+E21+E23)</f>
        <v>469.5</v>
      </c>
    </row>
    <row r="11" spans="1:5">
      <c r="A11" s="163" t="s">
        <v>119</v>
      </c>
      <c r="B11" s="161" t="s">
        <v>5</v>
      </c>
      <c r="C11" s="164">
        <f t="shared" ref="C11:E12" si="0">SUM(C12)</f>
        <v>20.7</v>
      </c>
      <c r="D11" s="164">
        <f t="shared" si="0"/>
        <v>21.6</v>
      </c>
      <c r="E11" s="164">
        <f t="shared" si="0"/>
        <v>22.4</v>
      </c>
    </row>
    <row r="12" spans="1:5">
      <c r="A12" s="163" t="s">
        <v>6</v>
      </c>
      <c r="B12" s="161" t="s">
        <v>7</v>
      </c>
      <c r="C12" s="164">
        <f t="shared" si="0"/>
        <v>20.7</v>
      </c>
      <c r="D12" s="164">
        <f t="shared" si="0"/>
        <v>21.6</v>
      </c>
      <c r="E12" s="164">
        <f t="shared" si="0"/>
        <v>22.4</v>
      </c>
    </row>
    <row r="13" spans="1:5" ht="63">
      <c r="A13" s="165" t="s">
        <v>127</v>
      </c>
      <c r="B13" s="54" t="s">
        <v>128</v>
      </c>
      <c r="C13" s="90">
        <v>20.7</v>
      </c>
      <c r="D13" s="90">
        <v>21.6</v>
      </c>
      <c r="E13" s="90">
        <v>22.4</v>
      </c>
    </row>
    <row r="14" spans="1:5" ht="17.25" customHeight="1">
      <c r="A14" s="163" t="s">
        <v>120</v>
      </c>
      <c r="B14" s="161" t="s">
        <v>8</v>
      </c>
      <c r="C14" s="164">
        <f>SUM(C15)</f>
        <v>28.3</v>
      </c>
      <c r="D14" s="164">
        <f>SUM(D15)</f>
        <v>28.4</v>
      </c>
      <c r="E14" s="164">
        <f>SUM(E15)</f>
        <v>28.5</v>
      </c>
    </row>
    <row r="15" spans="1:5" ht="24" customHeight="1">
      <c r="A15" s="165" t="s">
        <v>129</v>
      </c>
      <c r="B15" s="54" t="s">
        <v>9</v>
      </c>
      <c r="C15" s="90">
        <v>28.3</v>
      </c>
      <c r="D15" s="90">
        <v>28.4</v>
      </c>
      <c r="E15" s="90">
        <v>28.5</v>
      </c>
    </row>
    <row r="16" spans="1:5">
      <c r="A16" s="163" t="s">
        <v>121</v>
      </c>
      <c r="B16" s="161" t="s">
        <v>130</v>
      </c>
      <c r="C16" s="164">
        <f>SUM(C17)</f>
        <v>55</v>
      </c>
      <c r="D16" s="164">
        <f>SUM(D17)</f>
        <v>50</v>
      </c>
      <c r="E16" s="164">
        <f>SUM(E17)</f>
        <v>50</v>
      </c>
    </row>
    <row r="17" spans="1:6" ht="33" customHeight="1">
      <c r="A17" s="165" t="s">
        <v>131</v>
      </c>
      <c r="B17" s="166" t="s">
        <v>132</v>
      </c>
      <c r="C17" s="90">
        <v>55</v>
      </c>
      <c r="D17" s="90">
        <v>50</v>
      </c>
      <c r="E17" s="90">
        <v>50</v>
      </c>
    </row>
    <row r="18" spans="1:6">
      <c r="A18" s="163" t="s">
        <v>122</v>
      </c>
      <c r="B18" s="14" t="s">
        <v>10</v>
      </c>
      <c r="C18" s="164">
        <f>SUM(C19+C20)</f>
        <v>350</v>
      </c>
      <c r="D18" s="164">
        <f>SUM(D19+D20)</f>
        <v>350</v>
      </c>
      <c r="E18" s="164">
        <f>SUM(E19+E20)</f>
        <v>350</v>
      </c>
    </row>
    <row r="19" spans="1:6" ht="31.5">
      <c r="A19" s="165" t="s">
        <v>133</v>
      </c>
      <c r="B19" s="166" t="s">
        <v>134</v>
      </c>
      <c r="C19" s="90">
        <v>88</v>
      </c>
      <c r="D19" s="90">
        <v>88</v>
      </c>
      <c r="E19" s="90">
        <v>88</v>
      </c>
    </row>
    <row r="20" spans="1:6" s="2" customFormat="1" ht="31.5">
      <c r="A20" s="165" t="s">
        <v>135</v>
      </c>
      <c r="B20" s="166" t="s">
        <v>136</v>
      </c>
      <c r="C20" s="90">
        <v>262</v>
      </c>
      <c r="D20" s="90">
        <v>262</v>
      </c>
      <c r="E20" s="90">
        <v>262</v>
      </c>
      <c r="F20" s="167"/>
    </row>
    <row r="21" spans="1:6" s="2" customFormat="1" ht="37.9" customHeight="1">
      <c r="A21" s="163" t="s">
        <v>11</v>
      </c>
      <c r="B21" s="14" t="s">
        <v>12</v>
      </c>
      <c r="C21" s="164">
        <f>SUM(C22)</f>
        <v>17.2</v>
      </c>
      <c r="D21" s="164">
        <f>SUM(D22)</f>
        <v>17.899999999999999</v>
      </c>
      <c r="E21" s="164">
        <f>SUM(E22)</f>
        <v>18.600000000000001</v>
      </c>
      <c r="F21" s="167"/>
    </row>
    <row r="22" spans="1:6" ht="63">
      <c r="A22" s="165" t="s">
        <v>268</v>
      </c>
      <c r="B22" s="166" t="s">
        <v>137</v>
      </c>
      <c r="C22" s="90">
        <v>17.2</v>
      </c>
      <c r="D22" s="90">
        <v>17.899999999999999</v>
      </c>
      <c r="E22" s="90">
        <v>18.600000000000001</v>
      </c>
    </row>
    <row r="23" spans="1:6" ht="31.5">
      <c r="A23" s="163" t="s">
        <v>138</v>
      </c>
      <c r="B23" s="14" t="s">
        <v>139</v>
      </c>
      <c r="C23" s="164">
        <f>SUM(C24)</f>
        <v>0</v>
      </c>
      <c r="D23" s="164">
        <f>SUM(D24)</f>
        <v>0</v>
      </c>
      <c r="E23" s="164">
        <f>SUM(E24)</f>
        <v>0</v>
      </c>
    </row>
    <row r="24" spans="1:6" ht="47.25">
      <c r="A24" s="165" t="s">
        <v>269</v>
      </c>
      <c r="B24" s="168" t="s">
        <v>140</v>
      </c>
      <c r="C24" s="90">
        <v>0</v>
      </c>
      <c r="D24" s="90">
        <v>0</v>
      </c>
      <c r="E24" s="90">
        <v>0</v>
      </c>
    </row>
    <row r="25" spans="1:6" ht="38.450000000000003" customHeight="1">
      <c r="A25" s="169" t="s">
        <v>141</v>
      </c>
      <c r="B25" s="170" t="s">
        <v>142</v>
      </c>
      <c r="C25" s="164">
        <f>SUM(C30+C33+C26+C28)</f>
        <v>705.9</v>
      </c>
      <c r="D25" s="164">
        <f>SUM(D30+D33+D26+D28)</f>
        <v>368.8</v>
      </c>
      <c r="E25" s="164">
        <f>SUM(E30+E33+E26+E28)</f>
        <v>332.9</v>
      </c>
    </row>
    <row r="26" spans="1:6" ht="17.25" customHeight="1">
      <c r="A26" s="163" t="s">
        <v>281</v>
      </c>
      <c r="B26" s="170" t="s">
        <v>282</v>
      </c>
      <c r="C26" s="164">
        <f>C27</f>
        <v>27.8</v>
      </c>
      <c r="D26" s="164">
        <f t="shared" ref="D26:E26" si="1">D27</f>
        <v>55.1</v>
      </c>
      <c r="E26" s="164">
        <f t="shared" si="1"/>
        <v>0</v>
      </c>
    </row>
    <row r="27" spans="1:6" ht="31.5" customHeight="1">
      <c r="A27" s="165" t="s">
        <v>283</v>
      </c>
      <c r="B27" s="168" t="s">
        <v>216</v>
      </c>
      <c r="C27" s="90">
        <v>27.8</v>
      </c>
      <c r="D27" s="90">
        <v>55.1</v>
      </c>
      <c r="E27" s="90">
        <v>0</v>
      </c>
    </row>
    <row r="28" spans="1:6" ht="31.5" customHeight="1">
      <c r="A28" s="163" t="s">
        <v>287</v>
      </c>
      <c r="B28" s="171" t="s">
        <v>288</v>
      </c>
      <c r="C28" s="164">
        <f>C29</f>
        <v>380.2</v>
      </c>
      <c r="D28" s="164">
        <f>D29</f>
        <v>0</v>
      </c>
      <c r="E28" s="164">
        <f>E29</f>
        <v>0</v>
      </c>
    </row>
    <row r="29" spans="1:6" ht="23.25" customHeight="1">
      <c r="A29" s="165" t="s">
        <v>289</v>
      </c>
      <c r="B29" s="168" t="s">
        <v>55</v>
      </c>
      <c r="C29" s="90">
        <v>380.2</v>
      </c>
      <c r="D29" s="90">
        <v>0</v>
      </c>
      <c r="E29" s="90">
        <v>0</v>
      </c>
    </row>
    <row r="30" spans="1:6">
      <c r="A30" s="163" t="s">
        <v>143</v>
      </c>
      <c r="B30" s="171" t="s">
        <v>144</v>
      </c>
      <c r="C30" s="164">
        <f>SUM(C31+C32)</f>
        <v>78.8</v>
      </c>
      <c r="D30" s="164">
        <f>SUM(D31+D32)</f>
        <v>78.899999999999991</v>
      </c>
      <c r="E30" s="164">
        <f>SUM(E31+E32)</f>
        <v>80.699999999999989</v>
      </c>
    </row>
    <row r="31" spans="1:6" ht="94.5">
      <c r="A31" s="165" t="s">
        <v>270</v>
      </c>
      <c r="B31" s="297" t="s">
        <v>259</v>
      </c>
      <c r="C31" s="90">
        <v>0.1</v>
      </c>
      <c r="D31" s="90">
        <v>0.1</v>
      </c>
      <c r="E31" s="90">
        <v>0.1</v>
      </c>
    </row>
    <row r="32" spans="1:6" ht="33" customHeight="1">
      <c r="A32" s="165" t="s">
        <v>271</v>
      </c>
      <c r="B32" s="54" t="s">
        <v>145</v>
      </c>
      <c r="C32" s="172">
        <v>78.7</v>
      </c>
      <c r="D32" s="172">
        <v>78.8</v>
      </c>
      <c r="E32" s="172">
        <v>80.599999999999994</v>
      </c>
    </row>
    <row r="33" spans="1:5" ht="21" customHeight="1">
      <c r="A33" s="163" t="s">
        <v>146</v>
      </c>
      <c r="B33" s="161" t="s">
        <v>147</v>
      </c>
      <c r="C33" s="162">
        <f>SUM(C34)</f>
        <v>219.1</v>
      </c>
      <c r="D33" s="162">
        <f>SUM(D34)</f>
        <v>234.8</v>
      </c>
      <c r="E33" s="162">
        <f>SUM(E34)</f>
        <v>252.2</v>
      </c>
    </row>
    <row r="34" spans="1:5" ht="66" customHeight="1">
      <c r="A34" s="165" t="s">
        <v>272</v>
      </c>
      <c r="B34" s="168" t="s">
        <v>148</v>
      </c>
      <c r="C34" s="90">
        <v>219.1</v>
      </c>
      <c r="D34" s="90">
        <v>234.8</v>
      </c>
      <c r="E34" s="90">
        <v>252.2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6"/>
  <sheetViews>
    <sheetView view="pageBreakPreview" topLeftCell="A4" zoomScaleNormal="75" zoomScaleSheetLayoutView="100" workbookViewId="0">
      <selection activeCell="A30" sqref="A30"/>
    </sheetView>
  </sheetViews>
  <sheetFormatPr defaultColWidth="8.5703125" defaultRowHeight="15.75"/>
  <cols>
    <col min="1" max="1" width="73.5703125" style="173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6" customWidth="1"/>
    <col min="11" max="11" width="13.5703125" style="156" customWidth="1"/>
    <col min="12" max="12" width="61.85546875" style="175" customWidth="1"/>
    <col min="13" max="13" width="11" style="156" customWidth="1"/>
    <col min="14" max="16384" width="8.5703125" style="156"/>
  </cols>
  <sheetData>
    <row r="1" spans="1:12">
      <c r="C1" s="174"/>
      <c r="D1" s="174"/>
      <c r="E1" s="174"/>
      <c r="F1" s="174"/>
      <c r="G1" s="174"/>
      <c r="I1" s="325" t="s">
        <v>65</v>
      </c>
      <c r="J1" s="325"/>
      <c r="K1" s="325"/>
    </row>
    <row r="3" spans="1:12" ht="100.5" customHeight="1">
      <c r="A3" s="326" t="s">
        <v>284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</row>
    <row r="4" spans="1:12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</row>
    <row r="5" spans="1:12" ht="31.5" customHeight="1">
      <c r="A5" s="327" t="s">
        <v>18</v>
      </c>
      <c r="B5" s="327" t="s">
        <v>19</v>
      </c>
      <c r="C5" s="327" t="s">
        <v>20</v>
      </c>
      <c r="D5" s="327" t="s">
        <v>21</v>
      </c>
      <c r="E5" s="327"/>
      <c r="F5" s="327"/>
      <c r="G5" s="327"/>
      <c r="H5" s="327" t="s">
        <v>22</v>
      </c>
      <c r="I5" s="317" t="s">
        <v>69</v>
      </c>
      <c r="J5" s="317"/>
      <c r="K5" s="317"/>
    </row>
    <row r="6" spans="1:12" ht="31.5" customHeight="1">
      <c r="A6" s="327"/>
      <c r="B6" s="327"/>
      <c r="C6" s="327"/>
      <c r="D6" s="327"/>
      <c r="E6" s="327"/>
      <c r="F6" s="327"/>
      <c r="G6" s="327"/>
      <c r="H6" s="327"/>
      <c r="I6" s="109" t="s">
        <v>234</v>
      </c>
      <c r="J6" s="109" t="s">
        <v>235</v>
      </c>
      <c r="K6" s="109" t="s">
        <v>236</v>
      </c>
    </row>
    <row r="7" spans="1:12" ht="14.25" customHeight="1">
      <c r="A7" s="110">
        <v>1</v>
      </c>
      <c r="B7" s="110">
        <v>2</v>
      </c>
      <c r="C7" s="110">
        <v>3</v>
      </c>
      <c r="D7" s="110">
        <v>4</v>
      </c>
      <c r="E7" s="110">
        <v>5</v>
      </c>
      <c r="F7" s="110">
        <v>6</v>
      </c>
      <c r="G7" s="110">
        <v>7</v>
      </c>
      <c r="H7" s="110">
        <v>8</v>
      </c>
      <c r="I7" s="109">
        <v>9</v>
      </c>
      <c r="J7" s="109">
        <v>10</v>
      </c>
      <c r="K7" s="109">
        <v>11</v>
      </c>
    </row>
    <row r="8" spans="1:12" ht="18" customHeight="1">
      <c r="A8" s="46" t="s">
        <v>31</v>
      </c>
      <c r="B8" s="45"/>
      <c r="C8" s="45"/>
      <c r="D8" s="45"/>
      <c r="E8" s="45"/>
      <c r="F8" s="45"/>
      <c r="G8" s="45"/>
      <c r="H8" s="45"/>
      <c r="I8" s="83">
        <f>I9+I59+I68+I75+I91+I98</f>
        <v>1200.7</v>
      </c>
      <c r="J8" s="83">
        <f>J9+J59+J68+J75+J91+J98</f>
        <v>836.70000000000016</v>
      </c>
      <c r="K8" s="83">
        <f>K9+K59+K68+K75+K91+K98</f>
        <v>802.4</v>
      </c>
    </row>
    <row r="9" spans="1:12" ht="18" customHeight="1">
      <c r="A9" s="47" t="s">
        <v>23</v>
      </c>
      <c r="B9" s="48" t="s">
        <v>24</v>
      </c>
      <c r="C9" s="48"/>
      <c r="D9" s="32"/>
      <c r="E9" s="32"/>
      <c r="F9" s="32"/>
      <c r="G9" s="32"/>
      <c r="H9" s="49"/>
      <c r="I9" s="84">
        <f>I10+I19+I40</f>
        <v>772.6</v>
      </c>
      <c r="J9" s="84">
        <f>J10+J19+J40</f>
        <v>390.20000000000005</v>
      </c>
      <c r="K9" s="84">
        <f>K10+K19+K40</f>
        <v>348.8</v>
      </c>
    </row>
    <row r="10" spans="1:12" s="178" customFormat="1" ht="31.5">
      <c r="A10" s="50" t="s">
        <v>70</v>
      </c>
      <c r="B10" s="32" t="s">
        <v>24</v>
      </c>
      <c r="C10" s="32" t="s">
        <v>63</v>
      </c>
      <c r="D10" s="32"/>
      <c r="E10" s="32"/>
      <c r="F10" s="32"/>
      <c r="G10" s="32"/>
      <c r="H10" s="51"/>
      <c r="I10" s="85">
        <f t="shared" ref="I10:K14" si="0">I11</f>
        <v>314.39999999999998</v>
      </c>
      <c r="J10" s="85">
        <f t="shared" si="0"/>
        <v>146.30000000000001</v>
      </c>
      <c r="K10" s="85">
        <f t="shared" si="0"/>
        <v>115.7</v>
      </c>
      <c r="L10" s="177"/>
    </row>
    <row r="11" spans="1:12" s="180" customFormat="1">
      <c r="A11" s="95" t="s">
        <v>232</v>
      </c>
      <c r="B11" s="23" t="s">
        <v>24</v>
      </c>
      <c r="C11" s="23" t="s">
        <v>63</v>
      </c>
      <c r="D11" s="23" t="s">
        <v>71</v>
      </c>
      <c r="E11" s="23"/>
      <c r="F11" s="23"/>
      <c r="G11" s="23"/>
      <c r="H11" s="52"/>
      <c r="I11" s="86">
        <f t="shared" si="0"/>
        <v>314.39999999999998</v>
      </c>
      <c r="J11" s="86">
        <f t="shared" si="0"/>
        <v>146.30000000000001</v>
      </c>
      <c r="K11" s="86">
        <f t="shared" si="0"/>
        <v>115.7</v>
      </c>
      <c r="L11" s="179"/>
    </row>
    <row r="12" spans="1:12" s="180" customFormat="1">
      <c r="A12" s="96" t="s">
        <v>230</v>
      </c>
      <c r="B12" s="23" t="s">
        <v>24</v>
      </c>
      <c r="C12" s="23" t="s">
        <v>63</v>
      </c>
      <c r="D12" s="23">
        <v>65</v>
      </c>
      <c r="E12" s="23">
        <v>1</v>
      </c>
      <c r="F12" s="32"/>
      <c r="G12" s="32"/>
      <c r="H12" s="51"/>
      <c r="I12" s="86">
        <f>I13+I16</f>
        <v>314.39999999999998</v>
      </c>
      <c r="J12" s="86">
        <f t="shared" ref="J12:K12" si="1">J13+J16</f>
        <v>146.30000000000001</v>
      </c>
      <c r="K12" s="86">
        <f t="shared" si="1"/>
        <v>115.7</v>
      </c>
      <c r="L12" s="179"/>
    </row>
    <row r="13" spans="1:12" s="180" customFormat="1">
      <c r="A13" s="53" t="s">
        <v>170</v>
      </c>
      <c r="B13" s="3" t="s">
        <v>24</v>
      </c>
      <c r="C13" s="3" t="s">
        <v>63</v>
      </c>
      <c r="D13" s="3" t="s">
        <v>71</v>
      </c>
      <c r="E13" s="3" t="s">
        <v>36</v>
      </c>
      <c r="F13" s="3" t="s">
        <v>74</v>
      </c>
      <c r="G13" s="3" t="s">
        <v>75</v>
      </c>
      <c r="H13" s="51"/>
      <c r="I13" s="86">
        <f t="shared" si="0"/>
        <v>140.1</v>
      </c>
      <c r="J13" s="86">
        <f t="shared" si="0"/>
        <v>146.30000000000001</v>
      </c>
      <c r="K13" s="86">
        <f t="shared" si="0"/>
        <v>115.7</v>
      </c>
      <c r="L13" s="179"/>
    </row>
    <row r="14" spans="1:12" s="180" customFormat="1" ht="63">
      <c r="A14" s="53" t="s">
        <v>162</v>
      </c>
      <c r="B14" s="3" t="s">
        <v>24</v>
      </c>
      <c r="C14" s="3" t="s">
        <v>63</v>
      </c>
      <c r="D14" s="3" t="s">
        <v>71</v>
      </c>
      <c r="E14" s="3" t="s">
        <v>36</v>
      </c>
      <c r="F14" s="3" t="s">
        <v>74</v>
      </c>
      <c r="G14" s="3" t="s">
        <v>75</v>
      </c>
      <c r="H14" s="52" t="s">
        <v>164</v>
      </c>
      <c r="I14" s="86">
        <f t="shared" si="0"/>
        <v>140.1</v>
      </c>
      <c r="J14" s="86">
        <f t="shared" si="0"/>
        <v>146.30000000000001</v>
      </c>
      <c r="K14" s="86">
        <f t="shared" si="0"/>
        <v>115.7</v>
      </c>
      <c r="L14" s="179"/>
    </row>
    <row r="15" spans="1:12" ht="36" customHeight="1">
      <c r="A15" s="53" t="s">
        <v>163</v>
      </c>
      <c r="B15" s="3" t="s">
        <v>24</v>
      </c>
      <c r="C15" s="3" t="s">
        <v>63</v>
      </c>
      <c r="D15" s="3" t="s">
        <v>71</v>
      </c>
      <c r="E15" s="3" t="s">
        <v>36</v>
      </c>
      <c r="F15" s="3" t="s">
        <v>74</v>
      </c>
      <c r="G15" s="3" t="s">
        <v>75</v>
      </c>
      <c r="H15" s="52" t="s">
        <v>165</v>
      </c>
      <c r="I15" s="86">
        <f>'Прил 5'!J16</f>
        <v>140.1</v>
      </c>
      <c r="J15" s="86">
        <f>'Прил 5'!K16</f>
        <v>146.30000000000001</v>
      </c>
      <c r="K15" s="86">
        <f>'Прил 5'!L16</f>
        <v>115.7</v>
      </c>
    </row>
    <row r="16" spans="1:12" ht="54" customHeight="1">
      <c r="A16" s="308" t="s">
        <v>296</v>
      </c>
      <c r="B16" s="3" t="s">
        <v>24</v>
      </c>
      <c r="C16" s="3" t="s">
        <v>63</v>
      </c>
      <c r="D16" s="3" t="s">
        <v>71</v>
      </c>
      <c r="E16" s="3" t="s">
        <v>36</v>
      </c>
      <c r="F16" s="3" t="s">
        <v>74</v>
      </c>
      <c r="G16" s="3" t="s">
        <v>295</v>
      </c>
      <c r="H16" s="52"/>
      <c r="I16" s="86">
        <f>I17</f>
        <v>174.3</v>
      </c>
      <c r="J16" s="86">
        <f t="shared" ref="J16:K17" si="2">J17</f>
        <v>0</v>
      </c>
      <c r="K16" s="86">
        <f t="shared" si="2"/>
        <v>0</v>
      </c>
    </row>
    <row r="17" spans="1:12" ht="36" customHeight="1">
      <c r="A17" s="53" t="s">
        <v>162</v>
      </c>
      <c r="B17" s="3" t="s">
        <v>24</v>
      </c>
      <c r="C17" s="3" t="s">
        <v>63</v>
      </c>
      <c r="D17" s="3" t="s">
        <v>71</v>
      </c>
      <c r="E17" s="3" t="s">
        <v>36</v>
      </c>
      <c r="F17" s="3" t="s">
        <v>74</v>
      </c>
      <c r="G17" s="3" t="s">
        <v>295</v>
      </c>
      <c r="H17" s="52" t="s">
        <v>164</v>
      </c>
      <c r="I17" s="86">
        <f>I18</f>
        <v>174.3</v>
      </c>
      <c r="J17" s="86">
        <f t="shared" si="2"/>
        <v>0</v>
      </c>
      <c r="K17" s="86">
        <f t="shared" si="2"/>
        <v>0</v>
      </c>
    </row>
    <row r="18" spans="1:12" ht="36" customHeight="1">
      <c r="A18" s="53" t="s">
        <v>163</v>
      </c>
      <c r="B18" s="3" t="s">
        <v>24</v>
      </c>
      <c r="C18" s="3" t="s">
        <v>63</v>
      </c>
      <c r="D18" s="3" t="s">
        <v>71</v>
      </c>
      <c r="E18" s="3" t="s">
        <v>36</v>
      </c>
      <c r="F18" s="3" t="s">
        <v>74</v>
      </c>
      <c r="G18" s="3" t="s">
        <v>295</v>
      </c>
      <c r="H18" s="52" t="s">
        <v>165</v>
      </c>
      <c r="I18" s="86">
        <f>'Прил 5'!J19</f>
        <v>174.3</v>
      </c>
      <c r="J18" s="86">
        <f>'Прил 5'!K19</f>
        <v>0</v>
      </c>
      <c r="K18" s="86">
        <f>'Прил 5'!L19</f>
        <v>0</v>
      </c>
    </row>
    <row r="19" spans="1:12" ht="47.25">
      <c r="A19" s="55" t="s">
        <v>115</v>
      </c>
      <c r="B19" s="32" t="s">
        <v>24</v>
      </c>
      <c r="C19" s="32" t="s">
        <v>25</v>
      </c>
      <c r="D19" s="32"/>
      <c r="E19" s="32"/>
      <c r="F19" s="32"/>
      <c r="G19" s="32"/>
      <c r="H19" s="51"/>
      <c r="I19" s="85">
        <f>I20+I35</f>
        <v>457.20000000000005</v>
      </c>
      <c r="J19" s="85">
        <f>J20+J35</f>
        <v>242.9</v>
      </c>
      <c r="K19" s="85">
        <f>K20+K35</f>
        <v>232.1</v>
      </c>
    </row>
    <row r="20" spans="1:12">
      <c r="A20" s="95" t="s">
        <v>232</v>
      </c>
      <c r="B20" s="23" t="s">
        <v>24</v>
      </c>
      <c r="C20" s="23" t="s">
        <v>25</v>
      </c>
      <c r="D20" s="23" t="s">
        <v>71</v>
      </c>
      <c r="E20" s="23"/>
      <c r="F20" s="23"/>
      <c r="G20" s="23"/>
      <c r="H20" s="52"/>
      <c r="I20" s="86">
        <f>I21</f>
        <v>457.1</v>
      </c>
      <c r="J20" s="86">
        <f>J21</f>
        <v>242.8</v>
      </c>
      <c r="K20" s="86">
        <f>K21</f>
        <v>232</v>
      </c>
      <c r="L20" s="179"/>
    </row>
    <row r="21" spans="1:12" ht="31.5">
      <c r="A21" s="95" t="s">
        <v>233</v>
      </c>
      <c r="B21" s="3" t="s">
        <v>24</v>
      </c>
      <c r="C21" s="3" t="s">
        <v>25</v>
      </c>
      <c r="D21" s="3" t="s">
        <v>71</v>
      </c>
      <c r="E21" s="3" t="s">
        <v>37</v>
      </c>
      <c r="F21" s="32"/>
      <c r="G21" s="32"/>
      <c r="H21" s="51"/>
      <c r="I21" s="86">
        <f>I22+I30+I25</f>
        <v>457.1</v>
      </c>
      <c r="J21" s="86">
        <f t="shared" ref="J21:K21" si="3">J22+J30+J25</f>
        <v>242.8</v>
      </c>
      <c r="K21" s="86">
        <f t="shared" si="3"/>
        <v>232</v>
      </c>
      <c r="L21" s="179"/>
    </row>
    <row r="22" spans="1:12" ht="33" customHeight="1">
      <c r="A22" s="53" t="s">
        <v>76</v>
      </c>
      <c r="B22" s="3" t="s">
        <v>24</v>
      </c>
      <c r="C22" s="3" t="s">
        <v>25</v>
      </c>
      <c r="D22" s="3" t="s">
        <v>71</v>
      </c>
      <c r="E22" s="3" t="s">
        <v>37</v>
      </c>
      <c r="F22" s="3" t="s">
        <v>74</v>
      </c>
      <c r="G22" s="3" t="s">
        <v>77</v>
      </c>
      <c r="H22" s="51"/>
      <c r="I22" s="86">
        <f t="shared" ref="I22:K23" si="4">I23</f>
        <v>103.6</v>
      </c>
      <c r="J22" s="86">
        <f t="shared" si="4"/>
        <v>174.5</v>
      </c>
      <c r="K22" s="86">
        <f t="shared" si="4"/>
        <v>163.5</v>
      </c>
    </row>
    <row r="23" spans="1:12" ht="63">
      <c r="A23" s="53" t="s">
        <v>162</v>
      </c>
      <c r="B23" s="3" t="s">
        <v>24</v>
      </c>
      <c r="C23" s="3" t="s">
        <v>25</v>
      </c>
      <c r="D23" s="3" t="s">
        <v>71</v>
      </c>
      <c r="E23" s="3" t="s">
        <v>37</v>
      </c>
      <c r="F23" s="3" t="s">
        <v>74</v>
      </c>
      <c r="G23" s="3" t="s">
        <v>77</v>
      </c>
      <c r="H23" s="52" t="s">
        <v>164</v>
      </c>
      <c r="I23" s="86">
        <f t="shared" si="4"/>
        <v>103.6</v>
      </c>
      <c r="J23" s="86">
        <f t="shared" si="4"/>
        <v>174.5</v>
      </c>
      <c r="K23" s="86">
        <f t="shared" si="4"/>
        <v>163.5</v>
      </c>
    </row>
    <row r="24" spans="1:12" ht="31.5">
      <c r="A24" s="53" t="s">
        <v>163</v>
      </c>
      <c r="B24" s="3" t="s">
        <v>24</v>
      </c>
      <c r="C24" s="3" t="s">
        <v>25</v>
      </c>
      <c r="D24" s="3" t="s">
        <v>71</v>
      </c>
      <c r="E24" s="3" t="s">
        <v>37</v>
      </c>
      <c r="F24" s="3" t="s">
        <v>74</v>
      </c>
      <c r="G24" s="3" t="s">
        <v>77</v>
      </c>
      <c r="H24" s="52" t="s">
        <v>165</v>
      </c>
      <c r="I24" s="86">
        <f>'Прил 5'!J25</f>
        <v>103.6</v>
      </c>
      <c r="J24" s="86">
        <f>'Прил 5'!K25</f>
        <v>174.5</v>
      </c>
      <c r="K24" s="86">
        <f>'Прил 5'!L25</f>
        <v>163.5</v>
      </c>
    </row>
    <row r="25" spans="1:12">
      <c r="A25" s="21" t="s">
        <v>290</v>
      </c>
      <c r="B25" s="23" t="s">
        <v>24</v>
      </c>
      <c r="C25" s="23" t="s">
        <v>25</v>
      </c>
      <c r="D25" s="3" t="s">
        <v>71</v>
      </c>
      <c r="E25" s="3" t="s">
        <v>37</v>
      </c>
      <c r="F25" s="3" t="s">
        <v>74</v>
      </c>
      <c r="G25" s="3" t="s">
        <v>78</v>
      </c>
      <c r="H25" s="52"/>
      <c r="I25" s="86">
        <f>I28+I26</f>
        <v>147.6</v>
      </c>
      <c r="J25" s="86">
        <f t="shared" ref="J25:K25" si="5">J28+J26</f>
        <v>68.3</v>
      </c>
      <c r="K25" s="86">
        <f t="shared" si="5"/>
        <v>68.5</v>
      </c>
    </row>
    <row r="26" spans="1:12" ht="31.5">
      <c r="A26" s="21" t="s">
        <v>158</v>
      </c>
      <c r="B26" s="3" t="s">
        <v>24</v>
      </c>
      <c r="C26" s="3" t="s">
        <v>25</v>
      </c>
      <c r="D26" s="3" t="s">
        <v>71</v>
      </c>
      <c r="E26" s="3" t="s">
        <v>37</v>
      </c>
      <c r="F26" s="3" t="s">
        <v>74</v>
      </c>
      <c r="G26" s="3" t="s">
        <v>78</v>
      </c>
      <c r="H26" s="52" t="s">
        <v>160</v>
      </c>
      <c r="I26" s="86">
        <f>I27</f>
        <v>90</v>
      </c>
      <c r="J26" s="86">
        <f t="shared" ref="J26:K26" si="6">J27</f>
        <v>10.7</v>
      </c>
      <c r="K26" s="86">
        <f t="shared" si="6"/>
        <v>10.9</v>
      </c>
    </row>
    <row r="27" spans="1:12" ht="31.5">
      <c r="A27" s="21" t="s">
        <v>159</v>
      </c>
      <c r="B27" s="3" t="s">
        <v>24</v>
      </c>
      <c r="C27" s="3" t="s">
        <v>25</v>
      </c>
      <c r="D27" s="3" t="s">
        <v>71</v>
      </c>
      <c r="E27" s="3" t="s">
        <v>37</v>
      </c>
      <c r="F27" s="3" t="s">
        <v>74</v>
      </c>
      <c r="G27" s="3" t="s">
        <v>78</v>
      </c>
      <c r="H27" s="23" t="s">
        <v>161</v>
      </c>
      <c r="I27" s="86">
        <f>'Прил 5'!J28</f>
        <v>90</v>
      </c>
      <c r="J27" s="86">
        <f>'Прил 5'!K28</f>
        <v>10.7</v>
      </c>
      <c r="K27" s="86">
        <f>'Прил 5'!L28</f>
        <v>10.9</v>
      </c>
    </row>
    <row r="28" spans="1:12" s="107" customFormat="1">
      <c r="A28" s="56" t="s">
        <v>166</v>
      </c>
      <c r="B28" s="23" t="s">
        <v>24</v>
      </c>
      <c r="C28" s="23" t="s">
        <v>25</v>
      </c>
      <c r="D28" s="3" t="s">
        <v>71</v>
      </c>
      <c r="E28" s="3" t="s">
        <v>37</v>
      </c>
      <c r="F28" s="3" t="s">
        <v>74</v>
      </c>
      <c r="G28" s="3" t="s">
        <v>78</v>
      </c>
      <c r="H28" s="57" t="s">
        <v>167</v>
      </c>
      <c r="I28" s="88">
        <f>I29</f>
        <v>57.6</v>
      </c>
      <c r="J28" s="88">
        <f>J29</f>
        <v>57.6</v>
      </c>
      <c r="K28" s="88">
        <f>K29</f>
        <v>57.6</v>
      </c>
      <c r="L28" s="175" t="s">
        <v>38</v>
      </c>
    </row>
    <row r="29" spans="1:12" s="107" customFormat="1">
      <c r="A29" s="56" t="s">
        <v>168</v>
      </c>
      <c r="B29" s="23" t="s">
        <v>24</v>
      </c>
      <c r="C29" s="23" t="s">
        <v>25</v>
      </c>
      <c r="D29" s="23" t="s">
        <v>71</v>
      </c>
      <c r="E29" s="3" t="s">
        <v>37</v>
      </c>
      <c r="F29" s="3" t="s">
        <v>74</v>
      </c>
      <c r="G29" s="3" t="s">
        <v>78</v>
      </c>
      <c r="H29" s="57" t="s">
        <v>169</v>
      </c>
      <c r="I29" s="88">
        <f>'Прил 5'!J30</f>
        <v>57.6</v>
      </c>
      <c r="J29" s="88">
        <f>'Прил 5'!K30</f>
        <v>57.6</v>
      </c>
      <c r="K29" s="88">
        <f>'Прил 5'!L30</f>
        <v>57.6</v>
      </c>
      <c r="L29" s="175"/>
    </row>
    <row r="30" spans="1:12" s="107" customFormat="1" ht="47.25">
      <c r="A30" s="308" t="s">
        <v>296</v>
      </c>
      <c r="B30" s="23" t="s">
        <v>24</v>
      </c>
      <c r="C30" s="23" t="s">
        <v>25</v>
      </c>
      <c r="D30" s="52" t="s">
        <v>71</v>
      </c>
      <c r="E30" s="3" t="s">
        <v>37</v>
      </c>
      <c r="F30" s="3" t="s">
        <v>74</v>
      </c>
      <c r="G30" s="3" t="s">
        <v>295</v>
      </c>
      <c r="H30" s="59"/>
      <c r="I30" s="88">
        <f>I31+I33</f>
        <v>205.89999999999998</v>
      </c>
      <c r="J30" s="88">
        <f>J31+J33</f>
        <v>0</v>
      </c>
      <c r="K30" s="88">
        <f>K31+K33</f>
        <v>0</v>
      </c>
      <c r="L30" s="175"/>
    </row>
    <row r="31" spans="1:12" s="107" customFormat="1" ht="63">
      <c r="A31" s="53" t="s">
        <v>162</v>
      </c>
      <c r="B31" s="23" t="s">
        <v>24</v>
      </c>
      <c r="C31" s="23" t="s">
        <v>25</v>
      </c>
      <c r="D31" s="52" t="s">
        <v>71</v>
      </c>
      <c r="E31" s="3" t="s">
        <v>37</v>
      </c>
      <c r="F31" s="3" t="s">
        <v>74</v>
      </c>
      <c r="G31" s="3" t="s">
        <v>295</v>
      </c>
      <c r="H31" s="59" t="s">
        <v>164</v>
      </c>
      <c r="I31" s="88">
        <f>I32</f>
        <v>163.1</v>
      </c>
      <c r="J31" s="88">
        <f>J32</f>
        <v>0</v>
      </c>
      <c r="K31" s="88">
        <f>K32</f>
        <v>0</v>
      </c>
      <c r="L31" s="175"/>
    </row>
    <row r="32" spans="1:12" s="107" customFormat="1" ht="31.5">
      <c r="A32" s="53" t="s">
        <v>163</v>
      </c>
      <c r="B32" s="23" t="s">
        <v>24</v>
      </c>
      <c r="C32" s="23" t="s">
        <v>25</v>
      </c>
      <c r="D32" s="52" t="s">
        <v>71</v>
      </c>
      <c r="E32" s="3" t="s">
        <v>37</v>
      </c>
      <c r="F32" s="3" t="s">
        <v>74</v>
      </c>
      <c r="G32" s="3" t="s">
        <v>295</v>
      </c>
      <c r="H32" s="59" t="s">
        <v>165</v>
      </c>
      <c r="I32" s="88">
        <f>'Прил 5'!J33</f>
        <v>163.1</v>
      </c>
      <c r="J32" s="88">
        <f>'Прил 5'!K33</f>
        <v>0</v>
      </c>
      <c r="K32" s="88">
        <f>'Прил 5'!L33</f>
        <v>0</v>
      </c>
      <c r="L32" s="175"/>
    </row>
    <row r="33" spans="1:12" s="107" customFormat="1" ht="31.5">
      <c r="A33" s="21" t="s">
        <v>158</v>
      </c>
      <c r="B33" s="23" t="s">
        <v>24</v>
      </c>
      <c r="C33" s="23" t="s">
        <v>25</v>
      </c>
      <c r="D33" s="52" t="s">
        <v>71</v>
      </c>
      <c r="E33" s="3" t="s">
        <v>37</v>
      </c>
      <c r="F33" s="3" t="s">
        <v>74</v>
      </c>
      <c r="G33" s="3" t="s">
        <v>295</v>
      </c>
      <c r="H33" s="59" t="s">
        <v>160</v>
      </c>
      <c r="I33" s="88">
        <f>I34</f>
        <v>42.8</v>
      </c>
      <c r="J33" s="88">
        <f>J34</f>
        <v>0</v>
      </c>
      <c r="K33" s="88">
        <f>K34</f>
        <v>0</v>
      </c>
      <c r="L33" s="175"/>
    </row>
    <row r="34" spans="1:12" s="107" customFormat="1" ht="31.5">
      <c r="A34" s="21" t="s">
        <v>159</v>
      </c>
      <c r="B34" s="23" t="s">
        <v>24</v>
      </c>
      <c r="C34" s="23" t="s">
        <v>25</v>
      </c>
      <c r="D34" s="52" t="s">
        <v>71</v>
      </c>
      <c r="E34" s="3" t="s">
        <v>37</v>
      </c>
      <c r="F34" s="3" t="s">
        <v>74</v>
      </c>
      <c r="G34" s="3" t="s">
        <v>295</v>
      </c>
      <c r="H34" s="59" t="s">
        <v>161</v>
      </c>
      <c r="I34" s="88">
        <f>'Прил 5'!J35</f>
        <v>42.8</v>
      </c>
      <c r="J34" s="88">
        <f>'Прил 5'!K35</f>
        <v>0</v>
      </c>
      <c r="K34" s="88">
        <f>'Прил 5'!L35</f>
        <v>0</v>
      </c>
      <c r="L34" s="175"/>
    </row>
    <row r="35" spans="1:12" s="2" customFormat="1" ht="47.25">
      <c r="A35" s="95" t="s">
        <v>273</v>
      </c>
      <c r="B35" s="23" t="s">
        <v>24</v>
      </c>
      <c r="C35" s="23" t="s">
        <v>25</v>
      </c>
      <c r="D35" s="52">
        <v>89</v>
      </c>
      <c r="E35" s="3"/>
      <c r="F35" s="3"/>
      <c r="G35" s="3"/>
      <c r="H35" s="59"/>
      <c r="I35" s="88">
        <f>I36</f>
        <v>0.1</v>
      </c>
      <c r="J35" s="88">
        <f t="shared" ref="J35:K38" si="7">J36</f>
        <v>0.1</v>
      </c>
      <c r="K35" s="88">
        <f t="shared" si="7"/>
        <v>0.1</v>
      </c>
      <c r="L35" s="181"/>
    </row>
    <row r="36" spans="1:12" s="2" customFormat="1" ht="47.25">
      <c r="A36" s="95" t="s">
        <v>274</v>
      </c>
      <c r="B36" s="23" t="s">
        <v>24</v>
      </c>
      <c r="C36" s="23" t="s">
        <v>25</v>
      </c>
      <c r="D36" s="52">
        <v>89</v>
      </c>
      <c r="E36" s="3" t="s">
        <v>36</v>
      </c>
      <c r="F36" s="3"/>
      <c r="G36" s="3"/>
      <c r="H36" s="59"/>
      <c r="I36" s="87">
        <f>I37</f>
        <v>0.1</v>
      </c>
      <c r="J36" s="87">
        <f t="shared" si="7"/>
        <v>0.1</v>
      </c>
      <c r="K36" s="87">
        <f t="shared" si="7"/>
        <v>0.1</v>
      </c>
      <c r="L36" s="181"/>
    </row>
    <row r="37" spans="1:12" ht="94.5">
      <c r="A37" s="97" t="s">
        <v>231</v>
      </c>
      <c r="B37" s="23" t="s">
        <v>24</v>
      </c>
      <c r="C37" s="23" t="s">
        <v>25</v>
      </c>
      <c r="D37" s="52">
        <v>89</v>
      </c>
      <c r="E37" s="3" t="s">
        <v>36</v>
      </c>
      <c r="F37" s="3" t="s">
        <v>74</v>
      </c>
      <c r="G37" s="3" t="s">
        <v>80</v>
      </c>
      <c r="H37" s="59"/>
      <c r="I37" s="87">
        <f>I38</f>
        <v>0.1</v>
      </c>
      <c r="J37" s="87">
        <f t="shared" si="7"/>
        <v>0.1</v>
      </c>
      <c r="K37" s="87">
        <f t="shared" si="7"/>
        <v>0.1</v>
      </c>
    </row>
    <row r="38" spans="1:12" ht="31.5">
      <c r="A38" s="21" t="s">
        <v>158</v>
      </c>
      <c r="B38" s="23" t="s">
        <v>24</v>
      </c>
      <c r="C38" s="23" t="s">
        <v>25</v>
      </c>
      <c r="D38" s="52" t="s">
        <v>85</v>
      </c>
      <c r="E38" s="23" t="s">
        <v>36</v>
      </c>
      <c r="F38" s="3" t="s">
        <v>74</v>
      </c>
      <c r="G38" s="3" t="s">
        <v>80</v>
      </c>
      <c r="H38" s="59" t="s">
        <v>160</v>
      </c>
      <c r="I38" s="87">
        <f>I39</f>
        <v>0.1</v>
      </c>
      <c r="J38" s="87">
        <f t="shared" si="7"/>
        <v>0.1</v>
      </c>
      <c r="K38" s="87">
        <f t="shared" si="7"/>
        <v>0.1</v>
      </c>
    </row>
    <row r="39" spans="1:12" ht="31.5">
      <c r="A39" s="21" t="s">
        <v>159</v>
      </c>
      <c r="B39" s="23" t="s">
        <v>24</v>
      </c>
      <c r="C39" s="23" t="s">
        <v>25</v>
      </c>
      <c r="D39" s="52" t="s">
        <v>85</v>
      </c>
      <c r="E39" s="3" t="s">
        <v>36</v>
      </c>
      <c r="F39" s="3" t="s">
        <v>74</v>
      </c>
      <c r="G39" s="3" t="s">
        <v>80</v>
      </c>
      <c r="H39" s="59" t="s">
        <v>161</v>
      </c>
      <c r="I39" s="87">
        <f>'Прил 5'!J40</f>
        <v>0.1</v>
      </c>
      <c r="J39" s="87">
        <f>'Прил 5'!K40</f>
        <v>0.1</v>
      </c>
      <c r="K39" s="87">
        <f>'Прил 5'!L40</f>
        <v>0.1</v>
      </c>
    </row>
    <row r="40" spans="1:12">
      <c r="A40" s="50" t="s">
        <v>81</v>
      </c>
      <c r="B40" s="4" t="s">
        <v>24</v>
      </c>
      <c r="C40" s="4" t="s">
        <v>82</v>
      </c>
      <c r="D40" s="4"/>
      <c r="E40" s="60"/>
      <c r="F40" s="60"/>
      <c r="G40" s="61"/>
      <c r="H40" s="61"/>
      <c r="I40" s="91">
        <f>I41</f>
        <v>1</v>
      </c>
      <c r="J40" s="91">
        <f t="shared" ref="J40:K44" si="8">J41</f>
        <v>1</v>
      </c>
      <c r="K40" s="91">
        <f t="shared" si="8"/>
        <v>1</v>
      </c>
    </row>
    <row r="41" spans="1:12" ht="47.25">
      <c r="A41" s="95" t="s">
        <v>273</v>
      </c>
      <c r="B41" s="3" t="s">
        <v>24</v>
      </c>
      <c r="C41" s="3" t="s">
        <v>82</v>
      </c>
      <c r="D41" s="52">
        <v>89</v>
      </c>
      <c r="E41" s="3"/>
      <c r="F41" s="3"/>
      <c r="G41" s="62"/>
      <c r="H41" s="62"/>
      <c r="I41" s="87">
        <f>I42</f>
        <v>1</v>
      </c>
      <c r="J41" s="87">
        <f t="shared" si="8"/>
        <v>1</v>
      </c>
      <c r="K41" s="87">
        <f t="shared" si="8"/>
        <v>1</v>
      </c>
      <c r="L41" s="181"/>
    </row>
    <row r="42" spans="1:12" s="107" customFormat="1" ht="47.25">
      <c r="A42" s="95" t="s">
        <v>274</v>
      </c>
      <c r="B42" s="3" t="s">
        <v>24</v>
      </c>
      <c r="C42" s="3" t="s">
        <v>82</v>
      </c>
      <c r="D42" s="52">
        <v>89</v>
      </c>
      <c r="E42" s="3" t="s">
        <v>36</v>
      </c>
      <c r="F42" s="3"/>
      <c r="G42" s="62"/>
      <c r="H42" s="62"/>
      <c r="I42" s="87">
        <f>I43</f>
        <v>1</v>
      </c>
      <c r="J42" s="87">
        <f t="shared" si="8"/>
        <v>1</v>
      </c>
      <c r="K42" s="87">
        <f t="shared" si="8"/>
        <v>1</v>
      </c>
      <c r="L42" s="181"/>
    </row>
    <row r="43" spans="1:12" s="107" customFormat="1" ht="31.5">
      <c r="A43" s="21" t="s">
        <v>275</v>
      </c>
      <c r="B43" s="3" t="s">
        <v>24</v>
      </c>
      <c r="C43" s="3" t="s">
        <v>82</v>
      </c>
      <c r="D43" s="52">
        <v>89</v>
      </c>
      <c r="E43" s="3" t="s">
        <v>36</v>
      </c>
      <c r="F43" s="3" t="s">
        <v>74</v>
      </c>
      <c r="G43" s="3" t="s">
        <v>83</v>
      </c>
      <c r="H43" s="62"/>
      <c r="I43" s="87">
        <f>I44</f>
        <v>1</v>
      </c>
      <c r="J43" s="87">
        <f t="shared" si="8"/>
        <v>1</v>
      </c>
      <c r="K43" s="87">
        <f t="shared" si="8"/>
        <v>1</v>
      </c>
      <c r="L43" s="175"/>
    </row>
    <row r="44" spans="1:12" s="182" customFormat="1">
      <c r="A44" s="56" t="s">
        <v>166</v>
      </c>
      <c r="B44" s="3" t="s">
        <v>24</v>
      </c>
      <c r="C44" s="3" t="s">
        <v>82</v>
      </c>
      <c r="D44" s="52">
        <v>89</v>
      </c>
      <c r="E44" s="3" t="s">
        <v>36</v>
      </c>
      <c r="F44" s="3" t="s">
        <v>74</v>
      </c>
      <c r="G44" s="3" t="s">
        <v>83</v>
      </c>
      <c r="H44" s="62" t="s">
        <v>167</v>
      </c>
      <c r="I44" s="87">
        <f>I45</f>
        <v>1</v>
      </c>
      <c r="J44" s="87">
        <f t="shared" si="8"/>
        <v>1</v>
      </c>
      <c r="K44" s="87">
        <f t="shared" si="8"/>
        <v>1</v>
      </c>
      <c r="L44" s="175"/>
    </row>
    <row r="45" spans="1:12" s="107" customFormat="1">
      <c r="A45" s="21" t="s">
        <v>84</v>
      </c>
      <c r="B45" s="3" t="s">
        <v>24</v>
      </c>
      <c r="C45" s="3" t="s">
        <v>82</v>
      </c>
      <c r="D45" s="3" t="s">
        <v>85</v>
      </c>
      <c r="E45" s="3" t="s">
        <v>36</v>
      </c>
      <c r="F45" s="3" t="s">
        <v>74</v>
      </c>
      <c r="G45" s="3" t="s">
        <v>83</v>
      </c>
      <c r="H45" s="62" t="s">
        <v>86</v>
      </c>
      <c r="I45" s="87">
        <f>'Прил 5'!J46</f>
        <v>1</v>
      </c>
      <c r="J45" s="87">
        <f>'Прил 5'!K46</f>
        <v>1</v>
      </c>
      <c r="K45" s="87">
        <f>'Прил 5'!L46</f>
        <v>1</v>
      </c>
      <c r="L45" s="175"/>
    </row>
    <row r="46" spans="1:12" s="107" customFormat="1" ht="0.75" customHeight="1">
      <c r="A46" s="21" t="s">
        <v>87</v>
      </c>
      <c r="B46" s="63" t="s">
        <v>24</v>
      </c>
      <c r="C46" s="4" t="s">
        <v>68</v>
      </c>
      <c r="D46" s="23"/>
      <c r="E46" s="23"/>
      <c r="F46" s="23"/>
      <c r="G46" s="23"/>
      <c r="H46" s="57"/>
      <c r="I46" s="87"/>
      <c r="J46" s="64"/>
      <c r="K46" s="89"/>
      <c r="L46" s="175"/>
    </row>
    <row r="47" spans="1:12" s="107" customFormat="1" ht="18.75" customHeight="1">
      <c r="A47" s="58" t="s">
        <v>123</v>
      </c>
      <c r="B47" s="23" t="s">
        <v>24</v>
      </c>
      <c r="C47" s="23" t="s">
        <v>68</v>
      </c>
      <c r="D47" s="23" t="s">
        <v>24</v>
      </c>
      <c r="E47" s="23"/>
      <c r="F47" s="23"/>
      <c r="G47" s="23"/>
      <c r="H47" s="57"/>
      <c r="I47" s="92"/>
      <c r="J47" s="64"/>
      <c r="K47" s="89"/>
      <c r="L47" s="175"/>
    </row>
    <row r="48" spans="1:12" s="107" customFormat="1">
      <c r="A48" s="58" t="s">
        <v>88</v>
      </c>
      <c r="B48" s="23" t="s">
        <v>24</v>
      </c>
      <c r="C48" s="23" t="s">
        <v>68</v>
      </c>
      <c r="D48" s="23" t="s">
        <v>24</v>
      </c>
      <c r="E48" s="23" t="s">
        <v>72</v>
      </c>
      <c r="F48" s="23" t="s">
        <v>74</v>
      </c>
      <c r="G48" s="23" t="s">
        <v>89</v>
      </c>
      <c r="H48" s="23"/>
      <c r="I48" s="92"/>
      <c r="J48" s="64"/>
      <c r="K48" s="89"/>
      <c r="L48" s="175" t="s">
        <v>38</v>
      </c>
    </row>
    <row r="49" spans="1:12" s="107" customFormat="1" ht="37.5" customHeight="1">
      <c r="A49" s="56" t="s">
        <v>79</v>
      </c>
      <c r="B49" s="23" t="s">
        <v>24</v>
      </c>
      <c r="C49" s="23" t="s">
        <v>68</v>
      </c>
      <c r="D49" s="23" t="s">
        <v>24</v>
      </c>
      <c r="E49" s="23" t="s">
        <v>72</v>
      </c>
      <c r="F49" s="23" t="s">
        <v>74</v>
      </c>
      <c r="G49" s="23" t="s">
        <v>89</v>
      </c>
      <c r="H49" s="23" t="s">
        <v>90</v>
      </c>
      <c r="I49" s="92"/>
      <c r="J49" s="66"/>
      <c r="K49" s="89"/>
      <c r="L49" s="175"/>
    </row>
    <row r="50" spans="1:12" s="183" customFormat="1" ht="18" customHeight="1">
      <c r="A50" s="21" t="s">
        <v>276</v>
      </c>
      <c r="B50" s="23" t="s">
        <v>24</v>
      </c>
      <c r="C50" s="23" t="s">
        <v>68</v>
      </c>
      <c r="D50" s="23" t="s">
        <v>91</v>
      </c>
      <c r="E50" s="23"/>
      <c r="F50" s="23"/>
      <c r="G50" s="23"/>
      <c r="H50" s="23"/>
      <c r="I50" s="87"/>
      <c r="J50" s="64"/>
      <c r="K50" s="86"/>
      <c r="L50" s="177"/>
    </row>
    <row r="51" spans="1:12" s="107" customFormat="1">
      <c r="A51" s="54" t="s">
        <v>92</v>
      </c>
      <c r="B51" s="23" t="s">
        <v>24</v>
      </c>
      <c r="C51" s="23" t="s">
        <v>68</v>
      </c>
      <c r="D51" s="23" t="s">
        <v>91</v>
      </c>
      <c r="E51" s="23" t="s">
        <v>72</v>
      </c>
      <c r="F51" s="23" t="s">
        <v>74</v>
      </c>
      <c r="G51" s="23" t="s">
        <v>93</v>
      </c>
      <c r="H51" s="23"/>
      <c r="I51" s="87"/>
      <c r="J51" s="67"/>
      <c r="K51" s="89"/>
      <c r="L51" s="175"/>
    </row>
    <row r="52" spans="1:12" s="107" customFormat="1" ht="30.75" customHeight="1">
      <c r="A52" s="56" t="s">
        <v>79</v>
      </c>
      <c r="B52" s="23" t="s">
        <v>24</v>
      </c>
      <c r="C52" s="23" t="s">
        <v>68</v>
      </c>
      <c r="D52" s="23" t="s">
        <v>91</v>
      </c>
      <c r="E52" s="23" t="s">
        <v>72</v>
      </c>
      <c r="F52" s="23" t="s">
        <v>74</v>
      </c>
      <c r="G52" s="23" t="s">
        <v>93</v>
      </c>
      <c r="H52" s="23" t="s">
        <v>90</v>
      </c>
      <c r="I52" s="88"/>
      <c r="J52" s="68"/>
      <c r="K52" s="89"/>
      <c r="L52" s="175"/>
    </row>
    <row r="53" spans="1:12" ht="31.5" customHeight="1">
      <c r="A53" s="21" t="s">
        <v>124</v>
      </c>
      <c r="B53" s="23" t="s">
        <v>24</v>
      </c>
      <c r="C53" s="23" t="s">
        <v>68</v>
      </c>
      <c r="D53" s="23" t="s">
        <v>125</v>
      </c>
      <c r="E53" s="23"/>
      <c r="F53" s="23"/>
      <c r="G53" s="23"/>
      <c r="H53" s="23"/>
      <c r="I53" s="88"/>
      <c r="J53" s="89"/>
      <c r="K53" s="89"/>
    </row>
    <row r="54" spans="1:12" ht="31.5">
      <c r="A54" s="54" t="s">
        <v>149</v>
      </c>
      <c r="B54" s="69" t="s">
        <v>24</v>
      </c>
      <c r="C54" s="69" t="s">
        <v>68</v>
      </c>
      <c r="D54" s="69" t="s">
        <v>125</v>
      </c>
      <c r="E54" s="69" t="s">
        <v>72</v>
      </c>
      <c r="F54" s="69" t="s">
        <v>74</v>
      </c>
      <c r="G54" s="69" t="s">
        <v>150</v>
      </c>
      <c r="H54" s="69"/>
      <c r="I54" s="67"/>
      <c r="J54" s="89"/>
      <c r="K54" s="89"/>
    </row>
    <row r="55" spans="1:12">
      <c r="A55" s="56" t="s">
        <v>79</v>
      </c>
      <c r="B55" s="35" t="s">
        <v>24</v>
      </c>
      <c r="C55" s="35" t="s">
        <v>68</v>
      </c>
      <c r="D55" s="35" t="s">
        <v>125</v>
      </c>
      <c r="E55" s="35" t="s">
        <v>72</v>
      </c>
      <c r="F55" s="35" t="s">
        <v>74</v>
      </c>
      <c r="G55" s="35" t="s">
        <v>150</v>
      </c>
      <c r="H55" s="35" t="s">
        <v>90</v>
      </c>
      <c r="I55" s="93"/>
      <c r="J55" s="89"/>
      <c r="K55" s="89"/>
    </row>
    <row r="56" spans="1:12" ht="31.5">
      <c r="A56" s="21" t="s">
        <v>277</v>
      </c>
      <c r="B56" s="23" t="s">
        <v>24</v>
      </c>
      <c r="C56" s="23" t="s">
        <v>68</v>
      </c>
      <c r="D56" s="23" t="s">
        <v>94</v>
      </c>
      <c r="E56" s="23"/>
      <c r="F56" s="23"/>
      <c r="G56" s="23"/>
      <c r="H56" s="3"/>
      <c r="I56" s="94"/>
      <c r="J56" s="89"/>
      <c r="K56" s="89"/>
    </row>
    <row r="57" spans="1:12" ht="31.5">
      <c r="A57" s="58" t="s">
        <v>95</v>
      </c>
      <c r="B57" s="23" t="s">
        <v>24</v>
      </c>
      <c r="C57" s="23" t="s">
        <v>68</v>
      </c>
      <c r="D57" s="23" t="s">
        <v>94</v>
      </c>
      <c r="E57" s="23" t="s">
        <v>72</v>
      </c>
      <c r="F57" s="23" t="s">
        <v>74</v>
      </c>
      <c r="G57" s="23" t="s">
        <v>96</v>
      </c>
      <c r="H57" s="3"/>
      <c r="I57" s="89"/>
      <c r="J57" s="89"/>
      <c r="K57" s="89"/>
    </row>
    <row r="58" spans="1:12">
      <c r="A58" s="56" t="s">
        <v>79</v>
      </c>
      <c r="B58" s="23" t="s">
        <v>24</v>
      </c>
      <c r="C58" s="23" t="s">
        <v>68</v>
      </c>
      <c r="D58" s="23" t="s">
        <v>94</v>
      </c>
      <c r="E58" s="23" t="s">
        <v>72</v>
      </c>
      <c r="F58" s="23" t="s">
        <v>74</v>
      </c>
      <c r="G58" s="23" t="s">
        <v>96</v>
      </c>
      <c r="H58" s="3" t="s">
        <v>90</v>
      </c>
      <c r="I58" s="89"/>
      <c r="J58" s="89"/>
      <c r="K58" s="89"/>
    </row>
    <row r="59" spans="1:12">
      <c r="A59" s="50" t="s">
        <v>97</v>
      </c>
      <c r="B59" s="4" t="s">
        <v>63</v>
      </c>
      <c r="C59" s="4"/>
      <c r="D59" s="61"/>
      <c r="E59" s="4"/>
      <c r="F59" s="4"/>
      <c r="G59" s="4"/>
      <c r="H59" s="70"/>
      <c r="I59" s="94">
        <f>I60</f>
        <v>78.7</v>
      </c>
      <c r="J59" s="94">
        <f t="shared" ref="J59:K62" si="9">J60</f>
        <v>78.8</v>
      </c>
      <c r="K59" s="94">
        <f t="shared" si="9"/>
        <v>80.599999999999994</v>
      </c>
    </row>
    <row r="60" spans="1:12">
      <c r="A60" s="55" t="s">
        <v>98</v>
      </c>
      <c r="B60" s="71" t="s">
        <v>63</v>
      </c>
      <c r="C60" s="71" t="s">
        <v>64</v>
      </c>
      <c r="D60" s="51"/>
      <c r="E60" s="32"/>
      <c r="F60" s="32"/>
      <c r="G60" s="32"/>
      <c r="H60" s="72"/>
      <c r="I60" s="94">
        <f>I61</f>
        <v>78.7</v>
      </c>
      <c r="J60" s="94">
        <f t="shared" si="9"/>
        <v>78.8</v>
      </c>
      <c r="K60" s="94">
        <f t="shared" si="9"/>
        <v>80.599999999999994</v>
      </c>
    </row>
    <row r="61" spans="1:12" ht="47.25">
      <c r="A61" s="95" t="s">
        <v>273</v>
      </c>
      <c r="B61" s="57" t="s">
        <v>63</v>
      </c>
      <c r="C61" s="57" t="s">
        <v>64</v>
      </c>
      <c r="D61" s="23">
        <v>89</v>
      </c>
      <c r="E61" s="23"/>
      <c r="F61" s="23"/>
      <c r="G61" s="23"/>
      <c r="H61" s="37"/>
      <c r="I61" s="89">
        <f>I62</f>
        <v>78.7</v>
      </c>
      <c r="J61" s="89">
        <f t="shared" si="9"/>
        <v>78.8</v>
      </c>
      <c r="K61" s="89">
        <f t="shared" si="9"/>
        <v>80.599999999999994</v>
      </c>
      <c r="L61" s="181"/>
    </row>
    <row r="62" spans="1:12" ht="47.25">
      <c r="A62" s="95" t="s">
        <v>274</v>
      </c>
      <c r="B62" s="57" t="s">
        <v>63</v>
      </c>
      <c r="C62" s="57" t="s">
        <v>64</v>
      </c>
      <c r="D62" s="23">
        <v>89</v>
      </c>
      <c r="E62" s="23">
        <v>1</v>
      </c>
      <c r="F62" s="23"/>
      <c r="G62" s="23"/>
      <c r="H62" s="37"/>
      <c r="I62" s="89">
        <f>I63</f>
        <v>78.7</v>
      </c>
      <c r="J62" s="89">
        <f t="shared" si="9"/>
        <v>78.8</v>
      </c>
      <c r="K62" s="89">
        <f t="shared" si="9"/>
        <v>80.599999999999994</v>
      </c>
      <c r="L62" s="181"/>
    </row>
    <row r="63" spans="1:12" ht="31.5">
      <c r="A63" s="73" t="s">
        <v>99</v>
      </c>
      <c r="B63" s="57" t="s">
        <v>63</v>
      </c>
      <c r="C63" s="57" t="s">
        <v>64</v>
      </c>
      <c r="D63" s="74">
        <v>89</v>
      </c>
      <c r="E63" s="23">
        <v>1</v>
      </c>
      <c r="F63" s="23" t="s">
        <v>74</v>
      </c>
      <c r="G63" s="23">
        <v>51180</v>
      </c>
      <c r="H63" s="37"/>
      <c r="I63" s="89">
        <f>I64+I66</f>
        <v>78.7</v>
      </c>
      <c r="J63" s="89">
        <f>J64+J66</f>
        <v>78.8</v>
      </c>
      <c r="K63" s="89">
        <f>K64+K66</f>
        <v>80.599999999999994</v>
      </c>
    </row>
    <row r="64" spans="1:12" ht="63">
      <c r="A64" s="53" t="s">
        <v>162</v>
      </c>
      <c r="B64" s="57" t="s">
        <v>63</v>
      </c>
      <c r="C64" s="57" t="s">
        <v>64</v>
      </c>
      <c r="D64" s="74">
        <v>89</v>
      </c>
      <c r="E64" s="23">
        <v>1</v>
      </c>
      <c r="F64" s="23" t="s">
        <v>74</v>
      </c>
      <c r="G64" s="23" t="s">
        <v>100</v>
      </c>
      <c r="H64" s="37" t="s">
        <v>164</v>
      </c>
      <c r="I64" s="89">
        <f>I65</f>
        <v>74.8</v>
      </c>
      <c r="J64" s="89">
        <f>J65</f>
        <v>74.8</v>
      </c>
      <c r="K64" s="89">
        <f>K65</f>
        <v>76.599999999999994</v>
      </c>
    </row>
    <row r="65" spans="1:12" ht="31.5">
      <c r="A65" s="53" t="s">
        <v>163</v>
      </c>
      <c r="B65" s="57" t="s">
        <v>63</v>
      </c>
      <c r="C65" s="57" t="s">
        <v>64</v>
      </c>
      <c r="D65" s="74">
        <v>89</v>
      </c>
      <c r="E65" s="23">
        <v>1</v>
      </c>
      <c r="F65" s="23" t="s">
        <v>74</v>
      </c>
      <c r="G65" s="23" t="s">
        <v>100</v>
      </c>
      <c r="H65" s="37" t="s">
        <v>165</v>
      </c>
      <c r="I65" s="89">
        <f>'Прил 5'!J53</f>
        <v>74.8</v>
      </c>
      <c r="J65" s="89">
        <f>'Прил 5'!K53</f>
        <v>74.8</v>
      </c>
      <c r="K65" s="89">
        <f>'Прил 5'!L53</f>
        <v>76.599999999999994</v>
      </c>
    </row>
    <row r="66" spans="1:12" ht="31.5">
      <c r="A66" s="21" t="s">
        <v>158</v>
      </c>
      <c r="B66" s="57" t="s">
        <v>63</v>
      </c>
      <c r="C66" s="57" t="s">
        <v>64</v>
      </c>
      <c r="D66" s="74">
        <v>89</v>
      </c>
      <c r="E66" s="23">
        <v>1</v>
      </c>
      <c r="F66" s="23" t="s">
        <v>74</v>
      </c>
      <c r="G66" s="23">
        <v>51180</v>
      </c>
      <c r="H66" s="37" t="s">
        <v>160</v>
      </c>
      <c r="I66" s="89">
        <f t="shared" ref="I66:K66" si="10">I67</f>
        <v>3.9</v>
      </c>
      <c r="J66" s="89">
        <f t="shared" si="10"/>
        <v>4</v>
      </c>
      <c r="K66" s="89">
        <f t="shared" si="10"/>
        <v>4</v>
      </c>
    </row>
    <row r="67" spans="1:12" ht="31.5">
      <c r="A67" s="21" t="s">
        <v>159</v>
      </c>
      <c r="B67" s="57" t="s">
        <v>63</v>
      </c>
      <c r="C67" s="57" t="s">
        <v>64</v>
      </c>
      <c r="D67" s="74">
        <v>89</v>
      </c>
      <c r="E67" s="23">
        <v>1</v>
      </c>
      <c r="F67" s="23" t="s">
        <v>74</v>
      </c>
      <c r="G67" s="23">
        <v>51180</v>
      </c>
      <c r="H67" s="37" t="s">
        <v>161</v>
      </c>
      <c r="I67" s="89">
        <f>'Прил 5'!J55</f>
        <v>3.9</v>
      </c>
      <c r="J67" s="89">
        <f>'Прил 5'!K55</f>
        <v>4</v>
      </c>
      <c r="K67" s="89">
        <f>'Прил 5'!L55</f>
        <v>4</v>
      </c>
    </row>
    <row r="68" spans="1:12">
      <c r="A68" s="55" t="s">
        <v>101</v>
      </c>
      <c r="B68" s="71" t="s">
        <v>25</v>
      </c>
      <c r="C68" s="71"/>
      <c r="D68" s="32"/>
      <c r="E68" s="32"/>
      <c r="F68" s="32"/>
      <c r="G68" s="32"/>
      <c r="H68" s="32"/>
      <c r="I68" s="94">
        <f t="shared" ref="I68:K73" si="11">I69</f>
        <v>218.7</v>
      </c>
      <c r="J68" s="94">
        <f t="shared" si="11"/>
        <v>234.4</v>
      </c>
      <c r="K68" s="94">
        <f t="shared" si="11"/>
        <v>251.8</v>
      </c>
    </row>
    <row r="69" spans="1:12">
      <c r="A69" s="55" t="s">
        <v>102</v>
      </c>
      <c r="B69" s="32" t="s">
        <v>25</v>
      </c>
      <c r="C69" s="32" t="s">
        <v>66</v>
      </c>
      <c r="D69" s="75"/>
      <c r="E69" s="75"/>
      <c r="F69" s="75"/>
      <c r="G69" s="75"/>
      <c r="H69" s="32"/>
      <c r="I69" s="94">
        <f t="shared" si="11"/>
        <v>218.7</v>
      </c>
      <c r="J69" s="94">
        <f t="shared" si="11"/>
        <v>234.4</v>
      </c>
      <c r="K69" s="94">
        <f t="shared" si="11"/>
        <v>251.8</v>
      </c>
    </row>
    <row r="70" spans="1:12" ht="47.25">
      <c r="A70" s="95" t="s">
        <v>273</v>
      </c>
      <c r="B70" s="3" t="s">
        <v>25</v>
      </c>
      <c r="C70" s="3" t="s">
        <v>66</v>
      </c>
      <c r="D70" s="98" t="s">
        <v>85</v>
      </c>
      <c r="E70" s="3"/>
      <c r="F70" s="3"/>
      <c r="G70" s="3"/>
      <c r="H70" s="23"/>
      <c r="I70" s="89">
        <f>I71</f>
        <v>218.7</v>
      </c>
      <c r="J70" s="89">
        <f>J72</f>
        <v>234.4</v>
      </c>
      <c r="K70" s="89">
        <f>K72</f>
        <v>251.8</v>
      </c>
      <c r="L70" s="184"/>
    </row>
    <row r="71" spans="1:12" ht="47.25">
      <c r="A71" s="95" t="s">
        <v>274</v>
      </c>
      <c r="B71" s="98" t="s">
        <v>25</v>
      </c>
      <c r="C71" s="98" t="s">
        <v>66</v>
      </c>
      <c r="D71" s="98" t="s">
        <v>85</v>
      </c>
      <c r="E71" s="98" t="s">
        <v>36</v>
      </c>
      <c r="F71" s="3"/>
      <c r="G71" s="3"/>
      <c r="H71" s="23"/>
      <c r="I71" s="89">
        <f>I72</f>
        <v>218.7</v>
      </c>
      <c r="J71" s="89"/>
      <c r="K71" s="89"/>
      <c r="L71" s="184"/>
    </row>
    <row r="72" spans="1:12" ht="47.25" customHeight="1">
      <c r="A72" s="298" t="s">
        <v>260</v>
      </c>
      <c r="B72" s="3" t="s">
        <v>25</v>
      </c>
      <c r="C72" s="3" t="s">
        <v>66</v>
      </c>
      <c r="D72" s="98" t="s">
        <v>85</v>
      </c>
      <c r="E72" s="98" t="s">
        <v>36</v>
      </c>
      <c r="F72" s="98" t="s">
        <v>74</v>
      </c>
      <c r="G72" s="3" t="s">
        <v>103</v>
      </c>
      <c r="H72" s="23"/>
      <c r="I72" s="89">
        <f t="shared" si="11"/>
        <v>218.7</v>
      </c>
      <c r="J72" s="89">
        <f t="shared" si="11"/>
        <v>234.4</v>
      </c>
      <c r="K72" s="89">
        <f t="shared" si="11"/>
        <v>251.8</v>
      </c>
      <c r="L72" s="184"/>
    </row>
    <row r="73" spans="1:12" ht="31.5">
      <c r="A73" s="21" t="s">
        <v>158</v>
      </c>
      <c r="B73" s="3" t="s">
        <v>25</v>
      </c>
      <c r="C73" s="3" t="s">
        <v>66</v>
      </c>
      <c r="D73" s="98" t="s">
        <v>85</v>
      </c>
      <c r="E73" s="98" t="s">
        <v>36</v>
      </c>
      <c r="F73" s="98" t="s">
        <v>74</v>
      </c>
      <c r="G73" s="3" t="s">
        <v>103</v>
      </c>
      <c r="H73" s="23" t="s">
        <v>160</v>
      </c>
      <c r="I73" s="89">
        <f t="shared" si="11"/>
        <v>218.7</v>
      </c>
      <c r="J73" s="89">
        <f t="shared" si="11"/>
        <v>234.4</v>
      </c>
      <c r="K73" s="89">
        <f t="shared" si="11"/>
        <v>251.8</v>
      </c>
    </row>
    <row r="74" spans="1:12" ht="31.5">
      <c r="A74" s="21" t="s">
        <v>159</v>
      </c>
      <c r="B74" s="3" t="s">
        <v>25</v>
      </c>
      <c r="C74" s="3" t="s">
        <v>66</v>
      </c>
      <c r="D74" s="98" t="s">
        <v>85</v>
      </c>
      <c r="E74" s="98" t="s">
        <v>36</v>
      </c>
      <c r="F74" s="98" t="s">
        <v>74</v>
      </c>
      <c r="G74" s="3" t="s">
        <v>103</v>
      </c>
      <c r="H74" s="23" t="s">
        <v>161</v>
      </c>
      <c r="I74" s="89">
        <f>'Прил 5'!J62</f>
        <v>218.7</v>
      </c>
      <c r="J74" s="89">
        <f>'Прил 5'!K62</f>
        <v>234.4</v>
      </c>
      <c r="K74" s="89">
        <f>'Прил 5'!L62</f>
        <v>251.8</v>
      </c>
    </row>
    <row r="75" spans="1:12">
      <c r="A75" s="55" t="s">
        <v>28</v>
      </c>
      <c r="B75" s="32" t="s">
        <v>27</v>
      </c>
      <c r="C75" s="32"/>
      <c r="D75" s="32"/>
      <c r="E75" s="32"/>
      <c r="F75" s="32"/>
      <c r="G75" s="65"/>
      <c r="H75" s="65"/>
      <c r="I75" s="100">
        <f>I76+I82</f>
        <v>63.3</v>
      </c>
      <c r="J75" s="100">
        <f t="shared" ref="J75:K75" si="12">J76+J82</f>
        <v>63.2</v>
      </c>
      <c r="K75" s="100">
        <f t="shared" si="12"/>
        <v>48.9</v>
      </c>
    </row>
    <row r="76" spans="1:12">
      <c r="A76" s="55" t="s">
        <v>104</v>
      </c>
      <c r="B76" s="32" t="s">
        <v>27</v>
      </c>
      <c r="C76" s="32" t="s">
        <v>63</v>
      </c>
      <c r="D76" s="32"/>
      <c r="E76" s="32"/>
      <c r="F76" s="32"/>
      <c r="G76" s="76"/>
      <c r="H76" s="76"/>
      <c r="I76" s="100">
        <f>I77</f>
        <v>0.4</v>
      </c>
      <c r="J76" s="100">
        <f t="shared" ref="J76:K78" si="13">J77</f>
        <v>0.4</v>
      </c>
      <c r="K76" s="100">
        <f t="shared" si="13"/>
        <v>0.4</v>
      </c>
    </row>
    <row r="77" spans="1:12" ht="47.25">
      <c r="A77" s="95" t="s">
        <v>273</v>
      </c>
      <c r="B77" s="23" t="s">
        <v>27</v>
      </c>
      <c r="C77" s="23" t="s">
        <v>63</v>
      </c>
      <c r="D77" s="23" t="s">
        <v>85</v>
      </c>
      <c r="E77" s="32"/>
      <c r="F77" s="32"/>
      <c r="G77" s="77"/>
      <c r="H77" s="77"/>
      <c r="I77" s="101">
        <f>I78</f>
        <v>0.4</v>
      </c>
      <c r="J77" s="101">
        <f t="shared" si="13"/>
        <v>0.4</v>
      </c>
      <c r="K77" s="101">
        <f t="shared" si="13"/>
        <v>0.4</v>
      </c>
      <c r="L77" s="181"/>
    </row>
    <row r="78" spans="1:12" ht="47.25">
      <c r="A78" s="95" t="s">
        <v>274</v>
      </c>
      <c r="B78" s="23" t="s">
        <v>27</v>
      </c>
      <c r="C78" s="23" t="s">
        <v>63</v>
      </c>
      <c r="D78" s="23" t="s">
        <v>85</v>
      </c>
      <c r="E78" s="99" t="s">
        <v>36</v>
      </c>
      <c r="F78" s="99"/>
      <c r="G78" s="78"/>
      <c r="H78" s="78"/>
      <c r="I78" s="101">
        <f>I79</f>
        <v>0.4</v>
      </c>
      <c r="J78" s="101">
        <f t="shared" si="13"/>
        <v>0.4</v>
      </c>
      <c r="K78" s="101">
        <f t="shared" si="13"/>
        <v>0.4</v>
      </c>
      <c r="L78" s="181"/>
    </row>
    <row r="79" spans="1:12" ht="51" customHeight="1">
      <c r="A79" s="58" t="s">
        <v>261</v>
      </c>
      <c r="B79" s="23" t="s">
        <v>27</v>
      </c>
      <c r="C79" s="23" t="s">
        <v>63</v>
      </c>
      <c r="D79" s="23">
        <v>89</v>
      </c>
      <c r="E79" s="23">
        <v>1</v>
      </c>
      <c r="F79" s="23" t="s">
        <v>74</v>
      </c>
      <c r="G79" s="23" t="s">
        <v>105</v>
      </c>
      <c r="H79" s="37"/>
      <c r="I79" s="89">
        <f>I80</f>
        <v>0.4</v>
      </c>
      <c r="J79" s="89">
        <f t="shared" ref="J79:K80" si="14">J80</f>
        <v>0.4</v>
      </c>
      <c r="K79" s="89">
        <f t="shared" si="14"/>
        <v>0.4</v>
      </c>
      <c r="L79" s="184"/>
    </row>
    <row r="80" spans="1:12" ht="31.5">
      <c r="A80" s="21" t="s">
        <v>158</v>
      </c>
      <c r="B80" s="23" t="s">
        <v>27</v>
      </c>
      <c r="C80" s="23" t="s">
        <v>63</v>
      </c>
      <c r="D80" s="23">
        <v>89</v>
      </c>
      <c r="E80" s="23">
        <v>1</v>
      </c>
      <c r="F80" s="23" t="s">
        <v>74</v>
      </c>
      <c r="G80" s="23" t="s">
        <v>105</v>
      </c>
      <c r="H80" s="37" t="s">
        <v>160</v>
      </c>
      <c r="I80" s="89">
        <f>I81</f>
        <v>0.4</v>
      </c>
      <c r="J80" s="89">
        <f t="shared" si="14"/>
        <v>0.4</v>
      </c>
      <c r="K80" s="89">
        <f t="shared" si="14"/>
        <v>0.4</v>
      </c>
    </row>
    <row r="81" spans="1:12" ht="31.5">
      <c r="A81" s="21" t="s">
        <v>159</v>
      </c>
      <c r="B81" s="23" t="s">
        <v>27</v>
      </c>
      <c r="C81" s="23" t="s">
        <v>63</v>
      </c>
      <c r="D81" s="23">
        <v>89</v>
      </c>
      <c r="E81" s="23">
        <v>1</v>
      </c>
      <c r="F81" s="23" t="s">
        <v>74</v>
      </c>
      <c r="G81" s="23" t="s">
        <v>105</v>
      </c>
      <c r="H81" s="37" t="s">
        <v>161</v>
      </c>
      <c r="I81" s="89">
        <f>'Прил 5'!J69</f>
        <v>0.4</v>
      </c>
      <c r="J81" s="89">
        <f>'Прил 5'!K69</f>
        <v>0.4</v>
      </c>
      <c r="K81" s="89">
        <f>'Прил 5'!L69</f>
        <v>0.4</v>
      </c>
    </row>
    <row r="82" spans="1:12">
      <c r="A82" s="55" t="s">
        <v>106</v>
      </c>
      <c r="B82" s="32" t="s">
        <v>27</v>
      </c>
      <c r="C82" s="32" t="s">
        <v>64</v>
      </c>
      <c r="D82" s="32"/>
      <c r="E82" s="32"/>
      <c r="F82" s="60"/>
      <c r="G82" s="76"/>
      <c r="H82" s="76"/>
      <c r="I82" s="100">
        <f>I83</f>
        <v>62.9</v>
      </c>
      <c r="J82" s="100">
        <f t="shared" ref="J82:K82" si="15">J83</f>
        <v>62.800000000000004</v>
      </c>
      <c r="K82" s="100">
        <f t="shared" si="15"/>
        <v>48.5</v>
      </c>
    </row>
    <row r="83" spans="1:12" ht="47.25">
      <c r="A83" s="95" t="s">
        <v>273</v>
      </c>
      <c r="B83" s="23" t="s">
        <v>27</v>
      </c>
      <c r="C83" s="23" t="s">
        <v>64</v>
      </c>
      <c r="D83" s="99" t="s">
        <v>85</v>
      </c>
      <c r="E83" s="23"/>
      <c r="F83" s="102"/>
      <c r="G83" s="65"/>
      <c r="H83" s="65"/>
      <c r="I83" s="101">
        <f>I84</f>
        <v>62.9</v>
      </c>
      <c r="J83" s="101">
        <f t="shared" ref="J83:K83" si="16">J84</f>
        <v>62.800000000000004</v>
      </c>
      <c r="K83" s="101">
        <f t="shared" si="16"/>
        <v>48.5</v>
      </c>
    </row>
    <row r="84" spans="1:12" ht="47.25">
      <c r="A84" s="95" t="s">
        <v>274</v>
      </c>
      <c r="B84" s="23"/>
      <c r="C84" s="23"/>
      <c r="D84" s="99" t="s">
        <v>85</v>
      </c>
      <c r="E84" s="99" t="s">
        <v>36</v>
      </c>
      <c r="F84" s="102"/>
      <c r="G84" s="65"/>
      <c r="H84" s="65"/>
      <c r="I84" s="101">
        <f>I85+I88</f>
        <v>62.9</v>
      </c>
      <c r="J84" s="101">
        <f>J85+J88</f>
        <v>62.800000000000004</v>
      </c>
      <c r="K84" s="101">
        <f>K85+K88</f>
        <v>48.5</v>
      </c>
    </row>
    <row r="85" spans="1:12">
      <c r="A85" s="21" t="s">
        <v>107</v>
      </c>
      <c r="B85" s="23" t="s">
        <v>27</v>
      </c>
      <c r="C85" s="23" t="s">
        <v>64</v>
      </c>
      <c r="D85" s="99" t="s">
        <v>85</v>
      </c>
      <c r="E85" s="23">
        <v>1</v>
      </c>
      <c r="F85" s="3" t="s">
        <v>74</v>
      </c>
      <c r="G85" s="25">
        <v>43010</v>
      </c>
      <c r="H85" s="65"/>
      <c r="I85" s="89">
        <f>I86</f>
        <v>47</v>
      </c>
      <c r="J85" s="89">
        <f t="shared" ref="J85:K86" si="17">J86</f>
        <v>45.7</v>
      </c>
      <c r="K85" s="89">
        <f t="shared" si="17"/>
        <v>36.4</v>
      </c>
    </row>
    <row r="86" spans="1:12" ht="31.5">
      <c r="A86" s="21" t="s">
        <v>158</v>
      </c>
      <c r="B86" s="23" t="s">
        <v>27</v>
      </c>
      <c r="C86" s="23" t="s">
        <v>64</v>
      </c>
      <c r="D86" s="99" t="s">
        <v>85</v>
      </c>
      <c r="E86" s="23">
        <v>1</v>
      </c>
      <c r="F86" s="3" t="s">
        <v>74</v>
      </c>
      <c r="G86" s="25">
        <v>43010</v>
      </c>
      <c r="H86" s="25">
        <v>200</v>
      </c>
      <c r="I86" s="89">
        <f>I87</f>
        <v>47</v>
      </c>
      <c r="J86" s="89">
        <f t="shared" si="17"/>
        <v>45.7</v>
      </c>
      <c r="K86" s="89">
        <f t="shared" si="17"/>
        <v>36.4</v>
      </c>
    </row>
    <row r="87" spans="1:12" ht="31.5">
      <c r="A87" s="21" t="s">
        <v>159</v>
      </c>
      <c r="B87" s="23" t="s">
        <v>27</v>
      </c>
      <c r="C87" s="23" t="s">
        <v>64</v>
      </c>
      <c r="D87" s="99" t="s">
        <v>85</v>
      </c>
      <c r="E87" s="23">
        <v>1</v>
      </c>
      <c r="F87" s="3" t="s">
        <v>74</v>
      </c>
      <c r="G87" s="25">
        <v>43010</v>
      </c>
      <c r="H87" s="25">
        <v>240</v>
      </c>
      <c r="I87" s="89">
        <f>'Прил 5'!J75</f>
        <v>47</v>
      </c>
      <c r="J87" s="89">
        <f>'Прил 5'!K75</f>
        <v>45.7</v>
      </c>
      <c r="K87" s="89">
        <f>'Прил 5'!L75</f>
        <v>36.4</v>
      </c>
    </row>
    <row r="88" spans="1:12">
      <c r="A88" s="96" t="s">
        <v>242</v>
      </c>
      <c r="B88" s="23" t="s">
        <v>27</v>
      </c>
      <c r="C88" s="23" t="s">
        <v>64</v>
      </c>
      <c r="D88" s="99" t="s">
        <v>85</v>
      </c>
      <c r="E88" s="23">
        <v>1</v>
      </c>
      <c r="F88" s="3" t="s">
        <v>74</v>
      </c>
      <c r="G88" s="25">
        <v>43040</v>
      </c>
      <c r="H88" s="65"/>
      <c r="I88" s="89">
        <f>I89</f>
        <v>15.9</v>
      </c>
      <c r="J88" s="89">
        <f t="shared" ref="J88:K89" si="18">J89</f>
        <v>17.100000000000001</v>
      </c>
      <c r="K88" s="89">
        <f t="shared" si="18"/>
        <v>12.1</v>
      </c>
    </row>
    <row r="89" spans="1:12" ht="31.5">
      <c r="A89" s="21" t="s">
        <v>158</v>
      </c>
      <c r="B89" s="23" t="s">
        <v>27</v>
      </c>
      <c r="C89" s="23" t="s">
        <v>64</v>
      </c>
      <c r="D89" s="99" t="s">
        <v>85</v>
      </c>
      <c r="E89" s="23">
        <v>1</v>
      </c>
      <c r="F89" s="3" t="s">
        <v>74</v>
      </c>
      <c r="G89" s="25">
        <v>43040</v>
      </c>
      <c r="H89" s="25">
        <v>200</v>
      </c>
      <c r="I89" s="89">
        <f>I90</f>
        <v>15.9</v>
      </c>
      <c r="J89" s="89">
        <f t="shared" si="18"/>
        <v>17.100000000000001</v>
      </c>
      <c r="K89" s="89">
        <f t="shared" si="18"/>
        <v>12.1</v>
      </c>
    </row>
    <row r="90" spans="1:12" ht="31.5">
      <c r="A90" s="21" t="s">
        <v>159</v>
      </c>
      <c r="B90" s="23" t="s">
        <v>27</v>
      </c>
      <c r="C90" s="23" t="s">
        <v>64</v>
      </c>
      <c r="D90" s="99" t="s">
        <v>85</v>
      </c>
      <c r="E90" s="23">
        <v>1</v>
      </c>
      <c r="F90" s="3" t="s">
        <v>74</v>
      </c>
      <c r="G90" s="25">
        <v>43040</v>
      </c>
      <c r="H90" s="25">
        <v>240</v>
      </c>
      <c r="I90" s="89">
        <f>'Прил 5'!J78</f>
        <v>15.9</v>
      </c>
      <c r="J90" s="89">
        <f>'Прил 5'!K78</f>
        <v>17.100000000000001</v>
      </c>
      <c r="K90" s="89">
        <f>'Прил 5'!L78</f>
        <v>12.1</v>
      </c>
    </row>
    <row r="91" spans="1:12">
      <c r="A91" s="55" t="s">
        <v>108</v>
      </c>
      <c r="B91" s="32" t="s">
        <v>67</v>
      </c>
      <c r="C91" s="32"/>
      <c r="D91" s="51"/>
      <c r="E91" s="32"/>
      <c r="F91" s="32"/>
      <c r="G91" s="32"/>
      <c r="H91" s="72"/>
      <c r="I91" s="94">
        <f t="shared" ref="I91:K96" si="19">I92</f>
        <v>66.400000000000006</v>
      </c>
      <c r="J91" s="94">
        <f t="shared" si="19"/>
        <v>69.099999999999994</v>
      </c>
      <c r="K91" s="94">
        <f t="shared" si="19"/>
        <v>71.3</v>
      </c>
    </row>
    <row r="92" spans="1:12">
      <c r="A92" s="79" t="s">
        <v>39</v>
      </c>
      <c r="B92" s="32" t="s">
        <v>67</v>
      </c>
      <c r="C92" s="32" t="s">
        <v>24</v>
      </c>
      <c r="D92" s="72"/>
      <c r="E92" s="32"/>
      <c r="F92" s="32"/>
      <c r="G92" s="32"/>
      <c r="H92" s="72"/>
      <c r="I92" s="94">
        <f>I93</f>
        <v>66.400000000000006</v>
      </c>
      <c r="J92" s="94">
        <f t="shared" si="19"/>
        <v>69.099999999999994</v>
      </c>
      <c r="K92" s="94">
        <f t="shared" si="19"/>
        <v>71.3</v>
      </c>
    </row>
    <row r="93" spans="1:12" ht="47.25">
      <c r="A93" s="95" t="s">
        <v>273</v>
      </c>
      <c r="B93" s="23" t="s">
        <v>67</v>
      </c>
      <c r="C93" s="23" t="s">
        <v>24</v>
      </c>
      <c r="D93" s="23">
        <v>89</v>
      </c>
      <c r="E93" s="23"/>
      <c r="F93" s="23"/>
      <c r="G93" s="23"/>
      <c r="H93" s="37"/>
      <c r="I93" s="89">
        <f>I94</f>
        <v>66.400000000000006</v>
      </c>
      <c r="J93" s="89">
        <f t="shared" si="19"/>
        <v>69.099999999999994</v>
      </c>
      <c r="K93" s="89">
        <f t="shared" si="19"/>
        <v>71.3</v>
      </c>
      <c r="L93" s="181"/>
    </row>
    <row r="94" spans="1:12" ht="47.25">
      <c r="A94" s="95" t="s">
        <v>274</v>
      </c>
      <c r="B94" s="23" t="s">
        <v>67</v>
      </c>
      <c r="C94" s="23" t="s">
        <v>24</v>
      </c>
      <c r="D94" s="23">
        <v>89</v>
      </c>
      <c r="E94" s="23">
        <v>1</v>
      </c>
      <c r="F94" s="23"/>
      <c r="G94" s="23"/>
      <c r="H94" s="37"/>
      <c r="I94" s="89">
        <f>I95</f>
        <v>66.400000000000006</v>
      </c>
      <c r="J94" s="89">
        <f t="shared" si="19"/>
        <v>69.099999999999994</v>
      </c>
      <c r="K94" s="89">
        <f t="shared" si="19"/>
        <v>71.3</v>
      </c>
      <c r="L94" s="181"/>
    </row>
    <row r="95" spans="1:12">
      <c r="A95" s="80" t="s">
        <v>153</v>
      </c>
      <c r="B95" s="81" t="s">
        <v>67</v>
      </c>
      <c r="C95" s="81" t="s">
        <v>24</v>
      </c>
      <c r="D95" s="41">
        <v>89</v>
      </c>
      <c r="E95" s="3">
        <v>1</v>
      </c>
      <c r="F95" s="3" t="s">
        <v>74</v>
      </c>
      <c r="G95" s="3" t="s">
        <v>110</v>
      </c>
      <c r="H95" s="41"/>
      <c r="I95" s="89">
        <f t="shared" si="19"/>
        <v>66.400000000000006</v>
      </c>
      <c r="J95" s="89">
        <f t="shared" si="19"/>
        <v>69.099999999999994</v>
      </c>
      <c r="K95" s="89">
        <f t="shared" si="19"/>
        <v>71.3</v>
      </c>
    </row>
    <row r="96" spans="1:12">
      <c r="A96" s="80" t="s">
        <v>154</v>
      </c>
      <c r="B96" s="81" t="s">
        <v>67</v>
      </c>
      <c r="C96" s="81" t="s">
        <v>24</v>
      </c>
      <c r="D96" s="41">
        <v>89</v>
      </c>
      <c r="E96" s="3">
        <v>1</v>
      </c>
      <c r="F96" s="3" t="s">
        <v>74</v>
      </c>
      <c r="G96" s="3" t="s">
        <v>110</v>
      </c>
      <c r="H96" s="41" t="s">
        <v>156</v>
      </c>
      <c r="I96" s="89">
        <f t="shared" si="19"/>
        <v>66.400000000000006</v>
      </c>
      <c r="J96" s="89">
        <f t="shared" si="19"/>
        <v>69.099999999999994</v>
      </c>
      <c r="K96" s="89">
        <f t="shared" si="19"/>
        <v>71.3</v>
      </c>
    </row>
    <row r="97" spans="1:11">
      <c r="A97" s="80" t="s">
        <v>155</v>
      </c>
      <c r="B97" s="81" t="s">
        <v>67</v>
      </c>
      <c r="C97" s="81" t="s">
        <v>24</v>
      </c>
      <c r="D97" s="41">
        <v>89</v>
      </c>
      <c r="E97" s="3">
        <v>1</v>
      </c>
      <c r="F97" s="3" t="s">
        <v>74</v>
      </c>
      <c r="G97" s="3" t="s">
        <v>110</v>
      </c>
      <c r="H97" s="41" t="s">
        <v>157</v>
      </c>
      <c r="I97" s="89">
        <f>'Прил 5'!J85</f>
        <v>66.400000000000006</v>
      </c>
      <c r="J97" s="89">
        <f>'Прил 5'!K85</f>
        <v>69.099999999999994</v>
      </c>
      <c r="K97" s="89">
        <f>'Прил 5'!L85</f>
        <v>71.3</v>
      </c>
    </row>
    <row r="98" spans="1:11">
      <c r="A98" s="50" t="s">
        <v>26</v>
      </c>
      <c r="B98" s="82" t="s">
        <v>68</v>
      </c>
      <c r="C98" s="82"/>
      <c r="D98" s="70"/>
      <c r="E98" s="4"/>
      <c r="F98" s="4"/>
      <c r="G98" s="4"/>
      <c r="H98" s="70"/>
      <c r="I98" s="94">
        <f t="shared" ref="I98:K103" si="20">I99</f>
        <v>1</v>
      </c>
      <c r="J98" s="94">
        <f t="shared" si="20"/>
        <v>1</v>
      </c>
      <c r="K98" s="94">
        <f t="shared" si="20"/>
        <v>1</v>
      </c>
    </row>
    <row r="99" spans="1:11" ht="31.5">
      <c r="A99" s="50" t="s">
        <v>111</v>
      </c>
      <c r="B99" s="4">
        <v>13</v>
      </c>
      <c r="C99" s="4" t="s">
        <v>24</v>
      </c>
      <c r="D99" s="61"/>
      <c r="E99" s="4"/>
      <c r="F99" s="4"/>
      <c r="G99" s="4"/>
      <c r="H99" s="70"/>
      <c r="I99" s="94">
        <f t="shared" si="20"/>
        <v>1</v>
      </c>
      <c r="J99" s="94">
        <f t="shared" si="20"/>
        <v>1</v>
      </c>
      <c r="K99" s="94">
        <f t="shared" si="20"/>
        <v>1</v>
      </c>
    </row>
    <row r="100" spans="1:11" ht="47.25">
      <c r="A100" s="95" t="s">
        <v>273</v>
      </c>
      <c r="B100" s="3" t="s">
        <v>68</v>
      </c>
      <c r="C100" s="3" t="s">
        <v>24</v>
      </c>
      <c r="D100" s="23">
        <v>89</v>
      </c>
      <c r="E100" s="23">
        <v>0</v>
      </c>
      <c r="F100" s="3"/>
      <c r="G100" s="3"/>
      <c r="H100" s="41"/>
      <c r="I100" s="89">
        <f t="shared" si="20"/>
        <v>1</v>
      </c>
      <c r="J100" s="89">
        <f t="shared" si="20"/>
        <v>1</v>
      </c>
      <c r="K100" s="89">
        <f t="shared" si="20"/>
        <v>1</v>
      </c>
    </row>
    <row r="101" spans="1:11" ht="47.25">
      <c r="A101" s="95" t="s">
        <v>274</v>
      </c>
      <c r="B101" s="3" t="s">
        <v>68</v>
      </c>
      <c r="C101" s="3" t="s">
        <v>24</v>
      </c>
      <c r="D101" s="23">
        <v>89</v>
      </c>
      <c r="E101" s="23">
        <v>1</v>
      </c>
      <c r="F101" s="3"/>
      <c r="G101" s="3"/>
      <c r="H101" s="41"/>
      <c r="I101" s="89">
        <f t="shared" si="20"/>
        <v>1</v>
      </c>
      <c r="J101" s="89">
        <f t="shared" si="20"/>
        <v>1</v>
      </c>
      <c r="K101" s="89">
        <f t="shared" si="20"/>
        <v>1</v>
      </c>
    </row>
    <row r="102" spans="1:11">
      <c r="A102" s="21" t="s">
        <v>112</v>
      </c>
      <c r="B102" s="3">
        <v>13</v>
      </c>
      <c r="C102" s="3" t="s">
        <v>24</v>
      </c>
      <c r="D102" s="62">
        <v>89</v>
      </c>
      <c r="E102" s="3">
        <v>1</v>
      </c>
      <c r="F102" s="3" t="s">
        <v>74</v>
      </c>
      <c r="G102" s="3">
        <v>41240</v>
      </c>
      <c r="H102" s="41"/>
      <c r="I102" s="89">
        <f t="shared" si="20"/>
        <v>1</v>
      </c>
      <c r="J102" s="89">
        <f t="shared" si="20"/>
        <v>1</v>
      </c>
      <c r="K102" s="89">
        <f t="shared" si="20"/>
        <v>1</v>
      </c>
    </row>
    <row r="103" spans="1:11">
      <c r="A103" s="21" t="s">
        <v>151</v>
      </c>
      <c r="B103" s="3">
        <v>13</v>
      </c>
      <c r="C103" s="3" t="s">
        <v>24</v>
      </c>
      <c r="D103" s="62">
        <v>89</v>
      </c>
      <c r="E103" s="3">
        <v>1</v>
      </c>
      <c r="F103" s="3" t="s">
        <v>74</v>
      </c>
      <c r="G103" s="3" t="s">
        <v>117</v>
      </c>
      <c r="H103" s="41" t="s">
        <v>152</v>
      </c>
      <c r="I103" s="89">
        <f t="shared" si="20"/>
        <v>1</v>
      </c>
      <c r="J103" s="89">
        <f t="shared" si="20"/>
        <v>1</v>
      </c>
      <c r="K103" s="89">
        <f t="shared" si="20"/>
        <v>1</v>
      </c>
    </row>
    <row r="104" spans="1:11">
      <c r="A104" s="56" t="s">
        <v>113</v>
      </c>
      <c r="B104" s="3">
        <v>13</v>
      </c>
      <c r="C104" s="3" t="s">
        <v>24</v>
      </c>
      <c r="D104" s="62">
        <v>89</v>
      </c>
      <c r="E104" s="3">
        <v>1</v>
      </c>
      <c r="F104" s="3" t="s">
        <v>74</v>
      </c>
      <c r="G104" s="3">
        <v>41240</v>
      </c>
      <c r="H104" s="41">
        <v>730</v>
      </c>
      <c r="I104" s="89">
        <f>'Прил 5'!J92</f>
        <v>1</v>
      </c>
      <c r="J104" s="89">
        <f>'Прил 5'!K92</f>
        <v>1</v>
      </c>
      <c r="K104" s="89">
        <f>'Прил 5'!L92</f>
        <v>1</v>
      </c>
    </row>
    <row r="105" spans="1:11">
      <c r="A105" s="305" t="s">
        <v>292</v>
      </c>
      <c r="B105" s="301" t="s">
        <v>293</v>
      </c>
      <c r="C105" s="301">
        <v>99</v>
      </c>
      <c r="D105" s="301" t="s">
        <v>27</v>
      </c>
      <c r="E105" s="301" t="s">
        <v>37</v>
      </c>
      <c r="F105" s="301" t="s">
        <v>24</v>
      </c>
      <c r="G105" s="301" t="s">
        <v>294</v>
      </c>
      <c r="H105" s="301"/>
      <c r="I105" s="201"/>
      <c r="J105" s="65">
        <f>J106</f>
        <v>18.899999999999999</v>
      </c>
      <c r="K105" s="65">
        <f>K106</f>
        <v>36.1</v>
      </c>
    </row>
    <row r="106" spans="1:11">
      <c r="A106" s="305" t="s">
        <v>84</v>
      </c>
      <c r="B106" s="301" t="s">
        <v>164</v>
      </c>
      <c r="C106" s="301">
        <v>100</v>
      </c>
      <c r="D106" s="301" t="s">
        <v>27</v>
      </c>
      <c r="E106" s="301" t="s">
        <v>37</v>
      </c>
      <c r="F106" s="301" t="s">
        <v>24</v>
      </c>
      <c r="G106" s="301" t="s">
        <v>294</v>
      </c>
      <c r="H106" s="301" t="s">
        <v>86</v>
      </c>
      <c r="I106" s="201"/>
      <c r="J106" s="65">
        <f>'Прил 5'!K94</f>
        <v>18.899999999999999</v>
      </c>
      <c r="K106" s="65">
        <f>'Прил 5'!L94</f>
        <v>36.1</v>
      </c>
    </row>
  </sheetData>
  <autoFilter ref="A7:K106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69" priority="41" stopIfTrue="1">
      <formula>$F42=""</formula>
    </cfRule>
    <cfRule type="expression" dxfId="68" priority="42" stopIfTrue="1">
      <formula>#REF!&lt;&gt;""</formula>
    </cfRule>
    <cfRule type="expression" dxfId="67" priority="43" stopIfTrue="1">
      <formula>AND($G42="",$F42&lt;&gt;"")</formula>
    </cfRule>
  </conditionalFormatting>
  <conditionalFormatting sqref="B66">
    <cfRule type="expression" dxfId="66" priority="38" stopIfTrue="1">
      <formula>$F66=""</formula>
    </cfRule>
    <cfRule type="expression" dxfId="65" priority="40" stopIfTrue="1">
      <formula>AND($G66="",$F66&lt;&gt;"")</formula>
    </cfRule>
  </conditionalFormatting>
  <conditionalFormatting sqref="A40">
    <cfRule type="expression" dxfId="64" priority="35" stopIfTrue="1">
      <formula>$F40=""</formula>
    </cfRule>
    <cfRule type="expression" dxfId="63" priority="36" stopIfTrue="1">
      <formula>#REF!&lt;&gt;""</formula>
    </cfRule>
    <cfRule type="expression" dxfId="62" priority="37" stopIfTrue="1">
      <formula>AND($G40="",$F40&lt;&gt;"")</formula>
    </cfRule>
  </conditionalFormatting>
  <conditionalFormatting sqref="A46">
    <cfRule type="expression" dxfId="61" priority="32" stopIfTrue="1">
      <formula>$F46=""</formula>
    </cfRule>
    <cfRule type="expression" dxfId="60" priority="33" stopIfTrue="1">
      <formula>$H46&lt;&gt;""</formula>
    </cfRule>
    <cfRule type="expression" dxfId="59" priority="34" stopIfTrue="1">
      <formula>AND($G46="",$F46&lt;&gt;"")</formula>
    </cfRule>
  </conditionalFormatting>
  <conditionalFormatting sqref="A85 A88">
    <cfRule type="expression" dxfId="58" priority="29" stopIfTrue="1">
      <formula>$F85=""</formula>
    </cfRule>
    <cfRule type="expression" dxfId="57" priority="31" stopIfTrue="1">
      <formula>AND($G85="",$F85&lt;&gt;"")</formula>
    </cfRule>
  </conditionalFormatting>
  <conditionalFormatting sqref="A88">
    <cfRule type="expression" dxfId="56" priority="26" stopIfTrue="1">
      <formula>$F88=""</formula>
    </cfRule>
    <cfRule type="expression" dxfId="55" priority="28" stopIfTrue="1">
      <formula>AND($G88="",$F88&lt;&gt;"")</formula>
    </cfRule>
  </conditionalFormatting>
  <conditionalFormatting sqref="A40">
    <cfRule type="expression" dxfId="54" priority="23" stopIfTrue="1">
      <formula>$F40=""</formula>
    </cfRule>
    <cfRule type="expression" dxfId="53" priority="24" stopIfTrue="1">
      <formula>#REF!&lt;&gt;""</formula>
    </cfRule>
    <cfRule type="expression" dxfId="52" priority="25" stopIfTrue="1">
      <formula>AND($G40="",$F40&lt;&gt;"")</formula>
    </cfRule>
  </conditionalFormatting>
  <conditionalFormatting sqref="A37">
    <cfRule type="expression" dxfId="51" priority="20" stopIfTrue="1">
      <formula>$F37=""</formula>
    </cfRule>
    <cfRule type="expression" dxfId="50" priority="21" stopIfTrue="1">
      <formula>#REF!&lt;&gt;""</formula>
    </cfRule>
    <cfRule type="expression" dxfId="49" priority="22" stopIfTrue="1">
      <formula>AND($G37="",$F37&lt;&gt;"")</formula>
    </cfRule>
  </conditionalFormatting>
  <conditionalFormatting sqref="F40 E82:E84">
    <cfRule type="expression" dxfId="48" priority="18" stopIfTrue="1">
      <formula>$C40=""</formula>
    </cfRule>
    <cfRule type="expression" dxfId="47" priority="19" stopIfTrue="1">
      <formula>$D40&lt;&gt;""</formula>
    </cfRule>
  </conditionalFormatting>
  <conditionalFormatting sqref="E40">
    <cfRule type="expression" dxfId="46" priority="16" stopIfTrue="1">
      <formula>$C40=""</formula>
    </cfRule>
    <cfRule type="expression" dxfId="45" priority="17" stopIfTrue="1">
      <formula>$D40&lt;&gt;""</formula>
    </cfRule>
  </conditionalFormatting>
  <conditionalFormatting sqref="B46">
    <cfRule type="expression" dxfId="44" priority="13" stopIfTrue="1">
      <formula>$F46=""</formula>
    </cfRule>
    <cfRule type="expression" dxfId="43" priority="14" stopIfTrue="1">
      <formula>#REF!&lt;&gt;""</formula>
    </cfRule>
    <cfRule type="expression" dxfId="42" priority="15" stopIfTrue="1">
      <formula>AND($G46="",$F46&lt;&gt;"")</formula>
    </cfRule>
  </conditionalFormatting>
  <conditionalFormatting sqref="F82:F84">
    <cfRule type="expression" dxfId="41" priority="9" stopIfTrue="1">
      <formula>$C82=""</formula>
    </cfRule>
    <cfRule type="expression" dxfId="40" priority="10" stopIfTrue="1">
      <formula>$D82&lt;&gt;""</formula>
    </cfRule>
  </conditionalFormatting>
  <conditionalFormatting sqref="F82:F84">
    <cfRule type="expression" dxfId="39" priority="5" stopIfTrue="1">
      <formula>$C82=""</formula>
    </cfRule>
    <cfRule type="expression" dxfId="38" priority="6" stopIfTrue="1">
      <formula>$D82&lt;&gt;""</formula>
    </cfRule>
  </conditionalFormatting>
  <conditionalFormatting sqref="F40">
    <cfRule type="expression" dxfId="37" priority="3" stopIfTrue="1">
      <formula>$C40=""</formula>
    </cfRule>
    <cfRule type="expression" dxfId="36" priority="4" stopIfTrue="1">
      <formula>$D40&lt;&gt;""</formula>
    </cfRule>
  </conditionalFormatting>
  <conditionalFormatting sqref="E40">
    <cfRule type="expression" dxfId="35" priority="1" stopIfTrue="1">
      <formula>$C40=""</formula>
    </cfRule>
    <cfRule type="expression" dxfId="34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A85 A88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4"/>
  <sheetViews>
    <sheetView view="pageBreakPreview" topLeftCell="A13" zoomScale="90" zoomScaleNormal="75" zoomScaleSheetLayoutView="90" workbookViewId="0">
      <selection activeCell="J26" sqref="J26"/>
    </sheetView>
  </sheetViews>
  <sheetFormatPr defaultColWidth="8.5703125" defaultRowHeight="15.75"/>
  <cols>
    <col min="1" max="1" width="86.7109375" style="173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07" customWidth="1"/>
    <col min="9" max="9" width="7.85546875" style="107" customWidth="1"/>
    <col min="10" max="10" width="16.85546875" style="192" customWidth="1"/>
    <col min="11" max="11" width="13.85546875" style="107" customWidth="1"/>
    <col min="12" max="12" width="15.85546875" style="107" customWidth="1"/>
    <col min="13" max="16384" width="8.5703125" style="107"/>
  </cols>
  <sheetData>
    <row r="1" spans="1:12">
      <c r="G1" s="174"/>
      <c r="H1" s="325" t="s">
        <v>171</v>
      </c>
      <c r="I1" s="325"/>
      <c r="J1" s="325"/>
      <c r="K1" s="325"/>
      <c r="L1" s="325"/>
    </row>
    <row r="2" spans="1:12">
      <c r="G2" s="174"/>
      <c r="H2" s="335"/>
      <c r="I2" s="335"/>
      <c r="J2" s="335"/>
    </row>
    <row r="3" spans="1:12" ht="57.75" customHeight="1">
      <c r="A3" s="334" t="s">
        <v>285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</row>
    <row r="5" spans="1:12">
      <c r="A5" s="337" t="s">
        <v>18</v>
      </c>
      <c r="B5" s="339" t="s">
        <v>29</v>
      </c>
      <c r="C5" s="341" t="s">
        <v>19</v>
      </c>
      <c r="D5" s="341" t="s">
        <v>30</v>
      </c>
      <c r="E5" s="328" t="s">
        <v>21</v>
      </c>
      <c r="F5" s="329"/>
      <c r="G5" s="329"/>
      <c r="H5" s="330"/>
      <c r="I5" s="341" t="s">
        <v>22</v>
      </c>
      <c r="J5" s="336" t="s">
        <v>69</v>
      </c>
      <c r="K5" s="336"/>
      <c r="L5" s="336"/>
    </row>
    <row r="6" spans="1:12">
      <c r="A6" s="338"/>
      <c r="B6" s="340"/>
      <c r="C6" s="342"/>
      <c r="D6" s="342"/>
      <c r="E6" s="331"/>
      <c r="F6" s="332"/>
      <c r="G6" s="332"/>
      <c r="H6" s="333"/>
      <c r="I6" s="342"/>
      <c r="J6" s="185" t="s">
        <v>234</v>
      </c>
      <c r="K6" s="186" t="s">
        <v>235</v>
      </c>
      <c r="L6" s="186" t="s">
        <v>236</v>
      </c>
    </row>
    <row r="7" spans="1:12">
      <c r="A7" s="187">
        <v>1</v>
      </c>
      <c r="B7" s="23">
        <v>2</v>
      </c>
      <c r="C7" s="23">
        <v>3</v>
      </c>
      <c r="D7" s="23">
        <v>4</v>
      </c>
      <c r="E7" s="23">
        <v>5</v>
      </c>
      <c r="F7" s="57">
        <v>6</v>
      </c>
      <c r="G7" s="188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</row>
    <row r="8" spans="1:12" s="182" customFormat="1">
      <c r="A8" s="47" t="s">
        <v>31</v>
      </c>
      <c r="B8" s="48"/>
      <c r="C8" s="48"/>
      <c r="D8" s="48"/>
      <c r="E8" s="48"/>
      <c r="F8" s="49"/>
      <c r="G8" s="189"/>
      <c r="H8" s="76"/>
      <c r="I8" s="76"/>
      <c r="J8" s="94">
        <f>J9</f>
        <v>1200.7</v>
      </c>
      <c r="K8" s="94">
        <f t="shared" ref="K8:L8" si="0">K9</f>
        <v>836.70000000000016</v>
      </c>
      <c r="L8" s="94">
        <f t="shared" si="0"/>
        <v>802.4</v>
      </c>
    </row>
    <row r="9" spans="1:12" ht="31.5">
      <c r="A9" s="47" t="s">
        <v>265</v>
      </c>
      <c r="B9" s="48">
        <v>910</v>
      </c>
      <c r="C9" s="190"/>
      <c r="D9" s="190"/>
      <c r="E9" s="23"/>
      <c r="F9" s="23"/>
      <c r="G9" s="23"/>
      <c r="H9" s="23"/>
      <c r="I9" s="191"/>
      <c r="J9" s="94">
        <f>J10+J47+J56+J63+J79+J86</f>
        <v>1200.7</v>
      </c>
      <c r="K9" s="94">
        <f>K10+K47+K56+K63+K79+K86</f>
        <v>836.70000000000016</v>
      </c>
      <c r="L9" s="94">
        <f>L10+L47+L56+L63+L79+L86</f>
        <v>802.4</v>
      </c>
    </row>
    <row r="10" spans="1:12">
      <c r="A10" s="47" t="s">
        <v>23</v>
      </c>
      <c r="B10" s="48">
        <v>910</v>
      </c>
      <c r="C10" s="48" t="s">
        <v>24</v>
      </c>
      <c r="D10" s="48"/>
      <c r="E10" s="32"/>
      <c r="F10" s="32"/>
      <c r="G10" s="32"/>
      <c r="H10" s="32"/>
      <c r="I10" s="49"/>
      <c r="J10" s="94">
        <f>J11+J20+J41</f>
        <v>772.59999999999991</v>
      </c>
      <c r="K10" s="94">
        <f>K11+K20+K41</f>
        <v>390.20000000000005</v>
      </c>
      <c r="L10" s="94">
        <f>L11+L20+L41</f>
        <v>348.8</v>
      </c>
    </row>
    <row r="11" spans="1:12" ht="31.5">
      <c r="A11" s="50" t="s">
        <v>70</v>
      </c>
      <c r="B11" s="48">
        <v>910</v>
      </c>
      <c r="C11" s="32" t="s">
        <v>24</v>
      </c>
      <c r="D11" s="32" t="s">
        <v>63</v>
      </c>
      <c r="E11" s="32"/>
      <c r="F11" s="32"/>
      <c r="G11" s="32"/>
      <c r="H11" s="32"/>
      <c r="I11" s="51"/>
      <c r="J11" s="85">
        <f>J12</f>
        <v>314.39999999999998</v>
      </c>
      <c r="K11" s="85">
        <f t="shared" ref="K11:L15" si="1">K12</f>
        <v>146.30000000000001</v>
      </c>
      <c r="L11" s="85">
        <f t="shared" si="1"/>
        <v>115.7</v>
      </c>
    </row>
    <row r="12" spans="1:12">
      <c r="A12" s="95" t="s">
        <v>232</v>
      </c>
      <c r="B12" s="48">
        <v>910</v>
      </c>
      <c r="C12" s="23" t="s">
        <v>24</v>
      </c>
      <c r="D12" s="23" t="s">
        <v>63</v>
      </c>
      <c r="E12" s="23" t="s">
        <v>71</v>
      </c>
      <c r="F12" s="23"/>
      <c r="G12" s="23"/>
      <c r="H12" s="23"/>
      <c r="I12" s="52"/>
      <c r="J12" s="86">
        <f>J13</f>
        <v>314.39999999999998</v>
      </c>
      <c r="K12" s="86">
        <f t="shared" si="1"/>
        <v>146.30000000000001</v>
      </c>
      <c r="L12" s="86">
        <f t="shared" si="1"/>
        <v>115.7</v>
      </c>
    </row>
    <row r="13" spans="1:12">
      <c r="A13" s="96" t="s">
        <v>230</v>
      </c>
      <c r="B13" s="48">
        <v>910</v>
      </c>
      <c r="C13" s="23" t="s">
        <v>24</v>
      </c>
      <c r="D13" s="23" t="s">
        <v>63</v>
      </c>
      <c r="E13" s="23">
        <v>65</v>
      </c>
      <c r="F13" s="23">
        <v>1</v>
      </c>
      <c r="G13" s="32"/>
      <c r="H13" s="32"/>
      <c r="I13" s="51"/>
      <c r="J13" s="86">
        <f>J14+J17</f>
        <v>314.39999999999998</v>
      </c>
      <c r="K13" s="86">
        <f t="shared" ref="K13:L13" si="2">K14+K17</f>
        <v>146.30000000000001</v>
      </c>
      <c r="L13" s="86">
        <f t="shared" si="2"/>
        <v>115.7</v>
      </c>
    </row>
    <row r="14" spans="1:12">
      <c r="A14" s="53" t="s">
        <v>170</v>
      </c>
      <c r="B14" s="48">
        <v>910</v>
      </c>
      <c r="C14" s="3" t="s">
        <v>24</v>
      </c>
      <c r="D14" s="3" t="s">
        <v>63</v>
      </c>
      <c r="E14" s="3" t="s">
        <v>71</v>
      </c>
      <c r="F14" s="3" t="s">
        <v>36</v>
      </c>
      <c r="G14" s="3" t="s">
        <v>74</v>
      </c>
      <c r="H14" s="3" t="s">
        <v>75</v>
      </c>
      <c r="I14" s="51"/>
      <c r="J14" s="86">
        <f>J15</f>
        <v>140.1</v>
      </c>
      <c r="K14" s="86">
        <f t="shared" si="1"/>
        <v>146.30000000000001</v>
      </c>
      <c r="L14" s="86">
        <f t="shared" si="1"/>
        <v>115.7</v>
      </c>
    </row>
    <row r="15" spans="1:12" ht="47.25">
      <c r="A15" s="53" t="s">
        <v>162</v>
      </c>
      <c r="B15" s="48">
        <v>910</v>
      </c>
      <c r="C15" s="3" t="s">
        <v>24</v>
      </c>
      <c r="D15" s="3" t="s">
        <v>63</v>
      </c>
      <c r="E15" s="3" t="s">
        <v>71</v>
      </c>
      <c r="F15" s="3" t="s">
        <v>36</v>
      </c>
      <c r="G15" s="3" t="s">
        <v>74</v>
      </c>
      <c r="H15" s="3" t="s">
        <v>75</v>
      </c>
      <c r="I15" s="52" t="s">
        <v>164</v>
      </c>
      <c r="J15" s="86">
        <f>J16</f>
        <v>140.1</v>
      </c>
      <c r="K15" s="86">
        <f t="shared" si="1"/>
        <v>146.30000000000001</v>
      </c>
      <c r="L15" s="86">
        <f t="shared" si="1"/>
        <v>115.7</v>
      </c>
    </row>
    <row r="16" spans="1:12" ht="21" customHeight="1">
      <c r="A16" s="53" t="s">
        <v>163</v>
      </c>
      <c r="B16" s="48">
        <v>910</v>
      </c>
      <c r="C16" s="3" t="s">
        <v>24</v>
      </c>
      <c r="D16" s="3" t="s">
        <v>63</v>
      </c>
      <c r="E16" s="3" t="s">
        <v>71</v>
      </c>
      <c r="F16" s="3" t="s">
        <v>36</v>
      </c>
      <c r="G16" s="3" t="s">
        <v>74</v>
      </c>
      <c r="H16" s="3" t="s">
        <v>75</v>
      </c>
      <c r="I16" s="52" t="s">
        <v>165</v>
      </c>
      <c r="J16" s="86">
        <v>140.1</v>
      </c>
      <c r="K16" s="86">
        <v>146.30000000000001</v>
      </c>
      <c r="L16" s="86">
        <v>115.7</v>
      </c>
    </row>
    <row r="17" spans="1:12" ht="31.5" customHeight="1">
      <c r="A17" s="308" t="s">
        <v>296</v>
      </c>
      <c r="B17" s="48">
        <v>910</v>
      </c>
      <c r="C17" s="3" t="s">
        <v>24</v>
      </c>
      <c r="D17" s="3" t="s">
        <v>63</v>
      </c>
      <c r="E17" s="3" t="s">
        <v>71</v>
      </c>
      <c r="F17" s="3" t="s">
        <v>36</v>
      </c>
      <c r="G17" s="3" t="s">
        <v>74</v>
      </c>
      <c r="H17" s="3" t="s">
        <v>295</v>
      </c>
      <c r="I17" s="52"/>
      <c r="J17" s="86">
        <f>J18</f>
        <v>174.3</v>
      </c>
      <c r="K17" s="86">
        <f t="shared" ref="K17:L18" si="3">K18</f>
        <v>0</v>
      </c>
      <c r="L17" s="86">
        <f t="shared" si="3"/>
        <v>0</v>
      </c>
    </row>
    <row r="18" spans="1:12" ht="55.5" customHeight="1">
      <c r="A18" s="53" t="s">
        <v>162</v>
      </c>
      <c r="B18" s="48">
        <v>910</v>
      </c>
      <c r="C18" s="3" t="s">
        <v>24</v>
      </c>
      <c r="D18" s="3" t="s">
        <v>63</v>
      </c>
      <c r="E18" s="3" t="s">
        <v>71</v>
      </c>
      <c r="F18" s="3" t="s">
        <v>36</v>
      </c>
      <c r="G18" s="3" t="s">
        <v>74</v>
      </c>
      <c r="H18" s="3" t="s">
        <v>295</v>
      </c>
      <c r="I18" s="52" t="s">
        <v>164</v>
      </c>
      <c r="J18" s="86">
        <f>J19</f>
        <v>174.3</v>
      </c>
      <c r="K18" s="86">
        <f t="shared" si="3"/>
        <v>0</v>
      </c>
      <c r="L18" s="86">
        <f t="shared" si="3"/>
        <v>0</v>
      </c>
    </row>
    <row r="19" spans="1:12" ht="21.75" customHeight="1">
      <c r="A19" s="53" t="s">
        <v>163</v>
      </c>
      <c r="B19" s="48">
        <v>910</v>
      </c>
      <c r="C19" s="3" t="s">
        <v>24</v>
      </c>
      <c r="D19" s="3" t="s">
        <v>63</v>
      </c>
      <c r="E19" s="3" t="s">
        <v>71</v>
      </c>
      <c r="F19" s="3" t="s">
        <v>36</v>
      </c>
      <c r="G19" s="3" t="s">
        <v>74</v>
      </c>
      <c r="H19" s="3" t="s">
        <v>295</v>
      </c>
      <c r="I19" s="52" t="s">
        <v>165</v>
      </c>
      <c r="J19" s="86">
        <v>174.3</v>
      </c>
      <c r="K19" s="86">
        <v>0</v>
      </c>
      <c r="L19" s="86">
        <v>0</v>
      </c>
    </row>
    <row r="20" spans="1:12" ht="47.25">
      <c r="A20" s="55" t="s">
        <v>115</v>
      </c>
      <c r="B20" s="48">
        <v>910</v>
      </c>
      <c r="C20" s="32" t="s">
        <v>24</v>
      </c>
      <c r="D20" s="32" t="s">
        <v>25</v>
      </c>
      <c r="E20" s="32"/>
      <c r="F20" s="32"/>
      <c r="G20" s="32"/>
      <c r="H20" s="32"/>
      <c r="I20" s="51"/>
      <c r="J20" s="85">
        <f>J21+J36</f>
        <v>457.2</v>
      </c>
      <c r="K20" s="85">
        <f>K21+K36</f>
        <v>242.9</v>
      </c>
      <c r="L20" s="85">
        <f>L21+L36</f>
        <v>232.1</v>
      </c>
    </row>
    <row r="21" spans="1:12">
      <c r="A21" s="95" t="s">
        <v>232</v>
      </c>
      <c r="B21" s="48">
        <v>910</v>
      </c>
      <c r="C21" s="23" t="s">
        <v>24</v>
      </c>
      <c r="D21" s="23" t="s">
        <v>25</v>
      </c>
      <c r="E21" s="23" t="s">
        <v>71</v>
      </c>
      <c r="F21" s="23"/>
      <c r="G21" s="23"/>
      <c r="H21" s="23"/>
      <c r="I21" s="52"/>
      <c r="J21" s="86">
        <f>J22</f>
        <v>457.09999999999997</v>
      </c>
      <c r="K21" s="86">
        <f>K22</f>
        <v>242.8</v>
      </c>
      <c r="L21" s="86">
        <f>L22</f>
        <v>232</v>
      </c>
    </row>
    <row r="22" spans="1:12" ht="18.600000000000001" customHeight="1">
      <c r="A22" s="95" t="s">
        <v>233</v>
      </c>
      <c r="B22" s="48">
        <v>910</v>
      </c>
      <c r="C22" s="3" t="s">
        <v>24</v>
      </c>
      <c r="D22" s="3" t="s">
        <v>25</v>
      </c>
      <c r="E22" s="3" t="s">
        <v>71</v>
      </c>
      <c r="F22" s="3" t="s">
        <v>37</v>
      </c>
      <c r="G22" s="32"/>
      <c r="H22" s="32"/>
      <c r="I22" s="51"/>
      <c r="J22" s="86">
        <f>J24+J26+J31</f>
        <v>457.09999999999997</v>
      </c>
      <c r="K22" s="86">
        <f t="shared" ref="K22:L22" si="4">K24+K26+K31</f>
        <v>242.8</v>
      </c>
      <c r="L22" s="86">
        <f t="shared" si="4"/>
        <v>232</v>
      </c>
    </row>
    <row r="23" spans="1:12">
      <c r="A23" s="53" t="s">
        <v>76</v>
      </c>
      <c r="B23" s="48">
        <v>910</v>
      </c>
      <c r="C23" s="3" t="s">
        <v>24</v>
      </c>
      <c r="D23" s="3" t="s">
        <v>25</v>
      </c>
      <c r="E23" s="3" t="s">
        <v>71</v>
      </c>
      <c r="F23" s="3" t="s">
        <v>37</v>
      </c>
      <c r="G23" s="3" t="s">
        <v>74</v>
      </c>
      <c r="H23" s="3" t="s">
        <v>77</v>
      </c>
      <c r="I23" s="51"/>
      <c r="J23" s="86">
        <f t="shared" ref="J23:L24" si="5">J24</f>
        <v>103.6</v>
      </c>
      <c r="K23" s="86">
        <f t="shared" si="5"/>
        <v>174.5</v>
      </c>
      <c r="L23" s="86">
        <f t="shared" si="5"/>
        <v>163.5</v>
      </c>
    </row>
    <row r="24" spans="1:12" ht="47.25" customHeight="1">
      <c r="A24" s="53" t="s">
        <v>162</v>
      </c>
      <c r="B24" s="48">
        <v>910</v>
      </c>
      <c r="C24" s="3" t="s">
        <v>24</v>
      </c>
      <c r="D24" s="3" t="s">
        <v>25</v>
      </c>
      <c r="E24" s="3" t="s">
        <v>71</v>
      </c>
      <c r="F24" s="3" t="s">
        <v>37</v>
      </c>
      <c r="G24" s="3" t="s">
        <v>74</v>
      </c>
      <c r="H24" s="3" t="s">
        <v>77</v>
      </c>
      <c r="I24" s="52" t="s">
        <v>164</v>
      </c>
      <c r="J24" s="86">
        <f t="shared" si="5"/>
        <v>103.6</v>
      </c>
      <c r="K24" s="86">
        <f t="shared" si="5"/>
        <v>174.5</v>
      </c>
      <c r="L24" s="86">
        <f t="shared" si="5"/>
        <v>163.5</v>
      </c>
    </row>
    <row r="25" spans="1:12">
      <c r="A25" s="53" t="s">
        <v>163</v>
      </c>
      <c r="B25" s="48">
        <v>910</v>
      </c>
      <c r="C25" s="3" t="s">
        <v>24</v>
      </c>
      <c r="D25" s="3" t="s">
        <v>25</v>
      </c>
      <c r="E25" s="3" t="s">
        <v>71</v>
      </c>
      <c r="F25" s="3" t="s">
        <v>37</v>
      </c>
      <c r="G25" s="3" t="s">
        <v>74</v>
      </c>
      <c r="H25" s="3" t="s">
        <v>77</v>
      </c>
      <c r="I25" s="52" t="s">
        <v>165</v>
      </c>
      <c r="J25" s="86">
        <v>103.6</v>
      </c>
      <c r="K25" s="86">
        <v>174.5</v>
      </c>
      <c r="L25" s="86">
        <v>163.5</v>
      </c>
    </row>
    <row r="26" spans="1:12">
      <c r="A26" s="21" t="s">
        <v>290</v>
      </c>
      <c r="B26" s="48">
        <v>910</v>
      </c>
      <c r="C26" s="3" t="s">
        <v>24</v>
      </c>
      <c r="D26" s="3" t="s">
        <v>25</v>
      </c>
      <c r="E26" s="3" t="s">
        <v>71</v>
      </c>
      <c r="F26" s="3" t="s">
        <v>37</v>
      </c>
      <c r="G26" s="3" t="s">
        <v>74</v>
      </c>
      <c r="H26" s="3" t="s">
        <v>78</v>
      </c>
      <c r="I26" s="52"/>
      <c r="J26" s="86">
        <f>J29+J27</f>
        <v>147.6</v>
      </c>
      <c r="K26" s="86">
        <f t="shared" ref="K26:L26" si="6">K29+K27</f>
        <v>68.3</v>
      </c>
      <c r="L26" s="86">
        <f t="shared" si="6"/>
        <v>68.5</v>
      </c>
    </row>
    <row r="27" spans="1:12" ht="31.5">
      <c r="A27" s="21" t="s">
        <v>158</v>
      </c>
      <c r="B27" s="48">
        <v>910</v>
      </c>
      <c r="C27" s="3" t="s">
        <v>24</v>
      </c>
      <c r="D27" s="3" t="s">
        <v>25</v>
      </c>
      <c r="E27" s="3" t="s">
        <v>71</v>
      </c>
      <c r="F27" s="3" t="s">
        <v>37</v>
      </c>
      <c r="G27" s="3" t="s">
        <v>74</v>
      </c>
      <c r="H27" s="3" t="s">
        <v>78</v>
      </c>
      <c r="I27" s="52" t="s">
        <v>160</v>
      </c>
      <c r="J27" s="86">
        <f>J28</f>
        <v>90</v>
      </c>
      <c r="K27" s="86">
        <f t="shared" ref="K27:L27" si="7">K28</f>
        <v>10.7</v>
      </c>
      <c r="L27" s="86">
        <f t="shared" si="7"/>
        <v>10.9</v>
      </c>
    </row>
    <row r="28" spans="1:12" ht="31.5">
      <c r="A28" s="21" t="s">
        <v>159</v>
      </c>
      <c r="B28" s="48">
        <v>910</v>
      </c>
      <c r="C28" s="3" t="s">
        <v>24</v>
      </c>
      <c r="D28" s="3" t="s">
        <v>25</v>
      </c>
      <c r="E28" s="3" t="s">
        <v>71</v>
      </c>
      <c r="F28" s="3" t="s">
        <v>37</v>
      </c>
      <c r="G28" s="3" t="s">
        <v>74</v>
      </c>
      <c r="H28" s="3" t="s">
        <v>78</v>
      </c>
      <c r="I28" s="23" t="s">
        <v>161</v>
      </c>
      <c r="J28" s="86">
        <v>90</v>
      </c>
      <c r="K28" s="86">
        <v>10.7</v>
      </c>
      <c r="L28" s="86">
        <v>10.9</v>
      </c>
    </row>
    <row r="29" spans="1:12" s="182" customFormat="1">
      <c r="A29" s="56" t="s">
        <v>166</v>
      </c>
      <c r="B29" s="48">
        <v>910</v>
      </c>
      <c r="C29" s="23" t="s">
        <v>24</v>
      </c>
      <c r="D29" s="23" t="s">
        <v>25</v>
      </c>
      <c r="E29" s="3" t="s">
        <v>71</v>
      </c>
      <c r="F29" s="3" t="s">
        <v>37</v>
      </c>
      <c r="G29" s="3" t="s">
        <v>74</v>
      </c>
      <c r="H29" s="3" t="s">
        <v>78</v>
      </c>
      <c r="I29" s="57" t="s">
        <v>167</v>
      </c>
      <c r="J29" s="89">
        <f>J30</f>
        <v>57.6</v>
      </c>
      <c r="K29" s="89">
        <f>K30</f>
        <v>57.6</v>
      </c>
      <c r="L29" s="89">
        <f>L30</f>
        <v>57.6</v>
      </c>
    </row>
    <row r="30" spans="1:12" s="182" customFormat="1">
      <c r="A30" s="56" t="s">
        <v>168</v>
      </c>
      <c r="B30" s="48">
        <v>910</v>
      </c>
      <c r="C30" s="23" t="s">
        <v>24</v>
      </c>
      <c r="D30" s="23" t="s">
        <v>25</v>
      </c>
      <c r="E30" s="23" t="s">
        <v>71</v>
      </c>
      <c r="F30" s="3" t="s">
        <v>37</v>
      </c>
      <c r="G30" s="3" t="s">
        <v>74</v>
      </c>
      <c r="H30" s="3" t="s">
        <v>78</v>
      </c>
      <c r="I30" s="57" t="s">
        <v>169</v>
      </c>
      <c r="J30" s="89">
        <v>57.6</v>
      </c>
      <c r="K30" s="89">
        <v>57.6</v>
      </c>
      <c r="L30" s="89">
        <v>57.6</v>
      </c>
    </row>
    <row r="31" spans="1:12" s="182" customFormat="1" ht="37.5" customHeight="1">
      <c r="A31" s="54" t="s">
        <v>296</v>
      </c>
      <c r="B31" s="48">
        <v>910</v>
      </c>
      <c r="C31" s="23" t="s">
        <v>24</v>
      </c>
      <c r="D31" s="23" t="s">
        <v>25</v>
      </c>
      <c r="E31" s="52" t="s">
        <v>71</v>
      </c>
      <c r="F31" s="3" t="s">
        <v>37</v>
      </c>
      <c r="G31" s="3" t="s">
        <v>74</v>
      </c>
      <c r="H31" s="3" t="s">
        <v>295</v>
      </c>
      <c r="I31" s="59"/>
      <c r="J31" s="89">
        <f>J32+J34</f>
        <v>205.89999999999998</v>
      </c>
      <c r="K31" s="89">
        <f t="shared" ref="K31:L31" si="8">K32+K34</f>
        <v>0</v>
      </c>
      <c r="L31" s="89">
        <f t="shared" si="8"/>
        <v>0</v>
      </c>
    </row>
    <row r="32" spans="1:12" s="182" customFormat="1" ht="47.25">
      <c r="A32" s="53" t="s">
        <v>162</v>
      </c>
      <c r="B32" s="48">
        <v>910</v>
      </c>
      <c r="C32" s="23" t="s">
        <v>24</v>
      </c>
      <c r="D32" s="23" t="s">
        <v>25</v>
      </c>
      <c r="E32" s="52" t="s">
        <v>71</v>
      </c>
      <c r="F32" s="3" t="s">
        <v>37</v>
      </c>
      <c r="G32" s="3" t="s">
        <v>74</v>
      </c>
      <c r="H32" s="3" t="s">
        <v>295</v>
      </c>
      <c r="I32" s="59" t="s">
        <v>164</v>
      </c>
      <c r="J32" s="89">
        <f>J33</f>
        <v>163.1</v>
      </c>
      <c r="K32" s="89">
        <f t="shared" ref="K32:L32" si="9">K33</f>
        <v>0</v>
      </c>
      <c r="L32" s="89">
        <f t="shared" si="9"/>
        <v>0</v>
      </c>
    </row>
    <row r="33" spans="1:12" s="182" customFormat="1">
      <c r="A33" s="53" t="s">
        <v>163</v>
      </c>
      <c r="B33" s="48">
        <v>910</v>
      </c>
      <c r="C33" s="23" t="s">
        <v>24</v>
      </c>
      <c r="D33" s="23" t="s">
        <v>25</v>
      </c>
      <c r="E33" s="52" t="s">
        <v>71</v>
      </c>
      <c r="F33" s="3" t="s">
        <v>37</v>
      </c>
      <c r="G33" s="3" t="s">
        <v>74</v>
      </c>
      <c r="H33" s="3" t="s">
        <v>295</v>
      </c>
      <c r="I33" s="59" t="s">
        <v>165</v>
      </c>
      <c r="J33" s="89">
        <v>163.1</v>
      </c>
      <c r="K33" s="89">
        <v>0</v>
      </c>
      <c r="L33" s="89">
        <v>0</v>
      </c>
    </row>
    <row r="34" spans="1:12" s="182" customFormat="1" ht="31.5">
      <c r="A34" s="21" t="s">
        <v>158</v>
      </c>
      <c r="B34" s="48">
        <v>910</v>
      </c>
      <c r="C34" s="23" t="s">
        <v>24</v>
      </c>
      <c r="D34" s="23" t="s">
        <v>25</v>
      </c>
      <c r="E34" s="52" t="s">
        <v>71</v>
      </c>
      <c r="F34" s="3" t="s">
        <v>37</v>
      </c>
      <c r="G34" s="3" t="s">
        <v>74</v>
      </c>
      <c r="H34" s="3" t="s">
        <v>295</v>
      </c>
      <c r="I34" s="59" t="s">
        <v>160</v>
      </c>
      <c r="J34" s="89">
        <f>J35</f>
        <v>42.8</v>
      </c>
      <c r="K34" s="89">
        <f>K35</f>
        <v>0</v>
      </c>
      <c r="L34" s="89">
        <f>L35</f>
        <v>0</v>
      </c>
    </row>
    <row r="35" spans="1:12" s="182" customFormat="1" ht="31.5">
      <c r="A35" s="21" t="s">
        <v>159</v>
      </c>
      <c r="B35" s="48">
        <v>910</v>
      </c>
      <c r="C35" s="23" t="s">
        <v>24</v>
      </c>
      <c r="D35" s="23" t="s">
        <v>25</v>
      </c>
      <c r="E35" s="52" t="s">
        <v>71</v>
      </c>
      <c r="F35" s="3" t="s">
        <v>37</v>
      </c>
      <c r="G35" s="3" t="s">
        <v>74</v>
      </c>
      <c r="H35" s="3" t="s">
        <v>295</v>
      </c>
      <c r="I35" s="59" t="s">
        <v>161</v>
      </c>
      <c r="J35" s="89">
        <v>42.8</v>
      </c>
      <c r="K35" s="89">
        <v>0</v>
      </c>
      <c r="L35" s="89">
        <v>0</v>
      </c>
    </row>
    <row r="36" spans="1:12" s="167" customFormat="1" ht="31.5">
      <c r="A36" s="95" t="s">
        <v>273</v>
      </c>
      <c r="B36" s="48">
        <v>910</v>
      </c>
      <c r="C36" s="23" t="s">
        <v>24</v>
      </c>
      <c r="D36" s="23" t="s">
        <v>25</v>
      </c>
      <c r="E36" s="52">
        <v>89</v>
      </c>
      <c r="F36" s="3"/>
      <c r="G36" s="3"/>
      <c r="H36" s="3"/>
      <c r="I36" s="59"/>
      <c r="J36" s="86">
        <f>J37</f>
        <v>0.1</v>
      </c>
      <c r="K36" s="86">
        <f t="shared" ref="K36:L39" si="10">K37</f>
        <v>0.1</v>
      </c>
      <c r="L36" s="86">
        <f t="shared" si="10"/>
        <v>0.1</v>
      </c>
    </row>
    <row r="37" spans="1:12" s="167" customFormat="1" ht="47.25">
      <c r="A37" s="95" t="s">
        <v>274</v>
      </c>
      <c r="B37" s="48">
        <v>910</v>
      </c>
      <c r="C37" s="23" t="s">
        <v>24</v>
      </c>
      <c r="D37" s="23" t="s">
        <v>25</v>
      </c>
      <c r="E37" s="52">
        <v>89</v>
      </c>
      <c r="F37" s="3" t="s">
        <v>36</v>
      </c>
      <c r="G37" s="3"/>
      <c r="H37" s="3"/>
      <c r="I37" s="59"/>
      <c r="J37" s="86">
        <f>J38</f>
        <v>0.1</v>
      </c>
      <c r="K37" s="86">
        <f t="shared" si="10"/>
        <v>0.1</v>
      </c>
      <c r="L37" s="86">
        <f t="shared" si="10"/>
        <v>0.1</v>
      </c>
    </row>
    <row r="38" spans="1:12" s="167" customFormat="1" ht="70.5" customHeight="1">
      <c r="A38" s="97" t="s">
        <v>231</v>
      </c>
      <c r="B38" s="48">
        <v>910</v>
      </c>
      <c r="C38" s="23" t="s">
        <v>24</v>
      </c>
      <c r="D38" s="23" t="s">
        <v>25</v>
      </c>
      <c r="E38" s="52">
        <v>89</v>
      </c>
      <c r="F38" s="3" t="s">
        <v>36</v>
      </c>
      <c r="G38" s="3" t="s">
        <v>74</v>
      </c>
      <c r="H38" s="3" t="s">
        <v>80</v>
      </c>
      <c r="I38" s="59"/>
      <c r="J38" s="86">
        <f>J39</f>
        <v>0.1</v>
      </c>
      <c r="K38" s="86">
        <f t="shared" si="10"/>
        <v>0.1</v>
      </c>
      <c r="L38" s="86">
        <f t="shared" si="10"/>
        <v>0.1</v>
      </c>
    </row>
    <row r="39" spans="1:12" s="167" customFormat="1" ht="18" customHeight="1">
      <c r="A39" s="21" t="s">
        <v>158</v>
      </c>
      <c r="B39" s="48">
        <v>910</v>
      </c>
      <c r="C39" s="23" t="s">
        <v>24</v>
      </c>
      <c r="D39" s="23" t="s">
        <v>25</v>
      </c>
      <c r="E39" s="52" t="s">
        <v>85</v>
      </c>
      <c r="F39" s="3" t="s">
        <v>36</v>
      </c>
      <c r="G39" s="3" t="s">
        <v>74</v>
      </c>
      <c r="H39" s="3" t="s">
        <v>80</v>
      </c>
      <c r="I39" s="59" t="s">
        <v>160</v>
      </c>
      <c r="J39" s="86">
        <f>J40</f>
        <v>0.1</v>
      </c>
      <c r="K39" s="86">
        <f t="shared" si="10"/>
        <v>0.1</v>
      </c>
      <c r="L39" s="86">
        <f t="shared" si="10"/>
        <v>0.1</v>
      </c>
    </row>
    <row r="40" spans="1:12" s="167" customFormat="1" ht="35.25" customHeight="1">
      <c r="A40" s="21" t="s">
        <v>159</v>
      </c>
      <c r="B40" s="48">
        <v>910</v>
      </c>
      <c r="C40" s="23" t="s">
        <v>24</v>
      </c>
      <c r="D40" s="23" t="s">
        <v>25</v>
      </c>
      <c r="E40" s="52" t="s">
        <v>85</v>
      </c>
      <c r="F40" s="3" t="s">
        <v>36</v>
      </c>
      <c r="G40" s="3" t="s">
        <v>74</v>
      </c>
      <c r="H40" s="3" t="s">
        <v>80</v>
      </c>
      <c r="I40" s="59" t="s">
        <v>161</v>
      </c>
      <c r="J40" s="86">
        <v>0.1</v>
      </c>
      <c r="K40" s="86">
        <v>0.1</v>
      </c>
      <c r="L40" s="86">
        <v>0.1</v>
      </c>
    </row>
    <row r="41" spans="1:12">
      <c r="A41" s="50" t="s">
        <v>81</v>
      </c>
      <c r="B41" s="48">
        <v>910</v>
      </c>
      <c r="C41" s="4" t="s">
        <v>24</v>
      </c>
      <c r="D41" s="4" t="s">
        <v>82</v>
      </c>
      <c r="E41" s="4"/>
      <c r="F41" s="60"/>
      <c r="G41" s="60"/>
      <c r="H41" s="61"/>
      <c r="I41" s="61"/>
      <c r="J41" s="85">
        <f>J42</f>
        <v>1</v>
      </c>
      <c r="K41" s="85">
        <f t="shared" ref="K41:L45" si="11">K42</f>
        <v>1</v>
      </c>
      <c r="L41" s="85">
        <f t="shared" si="11"/>
        <v>1</v>
      </c>
    </row>
    <row r="42" spans="1:12" ht="31.5">
      <c r="A42" s="193" t="s">
        <v>273</v>
      </c>
      <c r="B42" s="48">
        <v>910</v>
      </c>
      <c r="C42" s="3" t="s">
        <v>24</v>
      </c>
      <c r="D42" s="3" t="s">
        <v>82</v>
      </c>
      <c r="E42" s="52">
        <v>89</v>
      </c>
      <c r="F42" s="3"/>
      <c r="G42" s="3"/>
      <c r="H42" s="62"/>
      <c r="I42" s="62"/>
      <c r="J42" s="86">
        <f>J43</f>
        <v>1</v>
      </c>
      <c r="K42" s="86">
        <f t="shared" si="11"/>
        <v>1</v>
      </c>
      <c r="L42" s="86">
        <f t="shared" si="11"/>
        <v>1</v>
      </c>
    </row>
    <row r="43" spans="1:12" ht="47.25">
      <c r="A43" s="194" t="s">
        <v>274</v>
      </c>
      <c r="B43" s="48">
        <v>910</v>
      </c>
      <c r="C43" s="3" t="s">
        <v>24</v>
      </c>
      <c r="D43" s="3" t="s">
        <v>82</v>
      </c>
      <c r="E43" s="52">
        <v>89</v>
      </c>
      <c r="F43" s="3" t="s">
        <v>36</v>
      </c>
      <c r="G43" s="3"/>
      <c r="H43" s="62"/>
      <c r="I43" s="62"/>
      <c r="J43" s="86">
        <f>J44</f>
        <v>1</v>
      </c>
      <c r="K43" s="86">
        <f t="shared" si="11"/>
        <v>1</v>
      </c>
      <c r="L43" s="86">
        <f t="shared" si="11"/>
        <v>1</v>
      </c>
    </row>
    <row r="44" spans="1:12" ht="31.5">
      <c r="A44" s="21" t="s">
        <v>275</v>
      </c>
      <c r="B44" s="48">
        <v>910</v>
      </c>
      <c r="C44" s="3" t="s">
        <v>24</v>
      </c>
      <c r="D44" s="3" t="s">
        <v>82</v>
      </c>
      <c r="E44" s="52">
        <v>89</v>
      </c>
      <c r="F44" s="3" t="s">
        <v>36</v>
      </c>
      <c r="G44" s="3" t="s">
        <v>74</v>
      </c>
      <c r="H44" s="3" t="s">
        <v>83</v>
      </c>
      <c r="I44" s="62"/>
      <c r="J44" s="86">
        <f>J45</f>
        <v>1</v>
      </c>
      <c r="K44" s="86">
        <f t="shared" si="11"/>
        <v>1</v>
      </c>
      <c r="L44" s="86">
        <f t="shared" si="11"/>
        <v>1</v>
      </c>
    </row>
    <row r="45" spans="1:12">
      <c r="A45" s="56" t="s">
        <v>166</v>
      </c>
      <c r="B45" s="48">
        <v>910</v>
      </c>
      <c r="C45" s="3" t="s">
        <v>24</v>
      </c>
      <c r="D45" s="3" t="s">
        <v>82</v>
      </c>
      <c r="E45" s="52">
        <v>89</v>
      </c>
      <c r="F45" s="3" t="s">
        <v>36</v>
      </c>
      <c r="G45" s="3" t="s">
        <v>74</v>
      </c>
      <c r="H45" s="3" t="s">
        <v>83</v>
      </c>
      <c r="I45" s="62" t="s">
        <v>167</v>
      </c>
      <c r="J45" s="86">
        <f>J46</f>
        <v>1</v>
      </c>
      <c r="K45" s="86">
        <f t="shared" si="11"/>
        <v>1</v>
      </c>
      <c r="L45" s="86">
        <f t="shared" si="11"/>
        <v>1</v>
      </c>
    </row>
    <row r="46" spans="1:12" ht="17.25" customHeight="1">
      <c r="A46" s="21" t="s">
        <v>84</v>
      </c>
      <c r="B46" s="48">
        <v>910</v>
      </c>
      <c r="C46" s="3" t="s">
        <v>24</v>
      </c>
      <c r="D46" s="3" t="s">
        <v>82</v>
      </c>
      <c r="E46" s="3" t="s">
        <v>85</v>
      </c>
      <c r="F46" s="3" t="s">
        <v>36</v>
      </c>
      <c r="G46" s="3" t="s">
        <v>74</v>
      </c>
      <c r="H46" s="3" t="s">
        <v>83</v>
      </c>
      <c r="I46" s="62" t="s">
        <v>86</v>
      </c>
      <c r="J46" s="86">
        <v>1</v>
      </c>
      <c r="K46" s="86">
        <v>1</v>
      </c>
      <c r="L46" s="86">
        <v>1</v>
      </c>
    </row>
    <row r="47" spans="1:12">
      <c r="A47" s="50" t="s">
        <v>97</v>
      </c>
      <c r="B47" s="48">
        <v>910</v>
      </c>
      <c r="C47" s="4" t="s">
        <v>63</v>
      </c>
      <c r="D47" s="4"/>
      <c r="E47" s="61"/>
      <c r="F47" s="4"/>
      <c r="G47" s="4"/>
      <c r="H47" s="4"/>
      <c r="I47" s="70"/>
      <c r="J47" s="85">
        <f>J48</f>
        <v>78.7</v>
      </c>
      <c r="K47" s="85">
        <f>K48</f>
        <v>78.8</v>
      </c>
      <c r="L47" s="85">
        <f>L48</f>
        <v>80.599999999999994</v>
      </c>
    </row>
    <row r="48" spans="1:12">
      <c r="A48" s="55" t="s">
        <v>98</v>
      </c>
      <c r="B48" s="48">
        <v>910</v>
      </c>
      <c r="C48" s="71" t="s">
        <v>63</v>
      </c>
      <c r="D48" s="71" t="s">
        <v>64</v>
      </c>
      <c r="E48" s="51"/>
      <c r="F48" s="32"/>
      <c r="G48" s="32"/>
      <c r="H48" s="32"/>
      <c r="I48" s="72"/>
      <c r="J48" s="85">
        <f>J51</f>
        <v>78.7</v>
      </c>
      <c r="K48" s="85">
        <f>K51</f>
        <v>78.8</v>
      </c>
      <c r="L48" s="85">
        <f>L51</f>
        <v>80.599999999999994</v>
      </c>
    </row>
    <row r="49" spans="1:12" ht="31.5">
      <c r="A49" s="193" t="s">
        <v>273</v>
      </c>
      <c r="B49" s="48">
        <v>910</v>
      </c>
      <c r="C49" s="57" t="s">
        <v>63</v>
      </c>
      <c r="D49" s="57" t="s">
        <v>64</v>
      </c>
      <c r="E49" s="23">
        <v>89</v>
      </c>
      <c r="F49" s="23"/>
      <c r="G49" s="23"/>
      <c r="H49" s="23"/>
      <c r="I49" s="37"/>
      <c r="J49" s="86">
        <f t="shared" ref="J49:L50" si="12">J50</f>
        <v>78.7</v>
      </c>
      <c r="K49" s="86">
        <f t="shared" si="12"/>
        <v>78.8</v>
      </c>
      <c r="L49" s="86">
        <f t="shared" si="12"/>
        <v>80.599999999999994</v>
      </c>
    </row>
    <row r="50" spans="1:12" ht="47.25">
      <c r="A50" s="194" t="s">
        <v>274</v>
      </c>
      <c r="B50" s="48">
        <v>910</v>
      </c>
      <c r="C50" s="57" t="s">
        <v>63</v>
      </c>
      <c r="D50" s="57" t="s">
        <v>64</v>
      </c>
      <c r="E50" s="23">
        <v>89</v>
      </c>
      <c r="F50" s="23">
        <v>1</v>
      </c>
      <c r="G50" s="23"/>
      <c r="H50" s="23"/>
      <c r="I50" s="37"/>
      <c r="J50" s="86">
        <f t="shared" si="12"/>
        <v>78.7</v>
      </c>
      <c r="K50" s="86">
        <f t="shared" si="12"/>
        <v>78.8</v>
      </c>
      <c r="L50" s="86">
        <f t="shared" si="12"/>
        <v>80.599999999999994</v>
      </c>
    </row>
    <row r="51" spans="1:12" ht="31.5">
      <c r="A51" s="73" t="s">
        <v>99</v>
      </c>
      <c r="B51" s="48">
        <v>910</v>
      </c>
      <c r="C51" s="57" t="s">
        <v>63</v>
      </c>
      <c r="D51" s="57" t="s">
        <v>64</v>
      </c>
      <c r="E51" s="74">
        <v>89</v>
      </c>
      <c r="F51" s="23">
        <v>1</v>
      </c>
      <c r="G51" s="23" t="s">
        <v>74</v>
      </c>
      <c r="H51" s="23">
        <v>51180</v>
      </c>
      <c r="I51" s="37"/>
      <c r="J51" s="87">
        <f>J52+J54</f>
        <v>78.7</v>
      </c>
      <c r="K51" s="87">
        <f>K52+K54</f>
        <v>78.8</v>
      </c>
      <c r="L51" s="87">
        <f>L52+L54</f>
        <v>80.599999999999994</v>
      </c>
    </row>
    <row r="52" spans="1:12" ht="47.25">
      <c r="A52" s="53" t="s">
        <v>162</v>
      </c>
      <c r="B52" s="48">
        <v>910</v>
      </c>
      <c r="C52" s="57" t="s">
        <v>63</v>
      </c>
      <c r="D52" s="57" t="s">
        <v>64</v>
      </c>
      <c r="E52" s="74">
        <v>89</v>
      </c>
      <c r="F52" s="23">
        <v>1</v>
      </c>
      <c r="G52" s="23" t="s">
        <v>74</v>
      </c>
      <c r="H52" s="23" t="s">
        <v>100</v>
      </c>
      <c r="I52" s="37" t="s">
        <v>164</v>
      </c>
      <c r="J52" s="87">
        <f>J53</f>
        <v>74.8</v>
      </c>
      <c r="K52" s="87">
        <f>K53</f>
        <v>74.8</v>
      </c>
      <c r="L52" s="87">
        <f>L53</f>
        <v>76.599999999999994</v>
      </c>
    </row>
    <row r="53" spans="1:12">
      <c r="A53" s="53" t="s">
        <v>163</v>
      </c>
      <c r="B53" s="48">
        <v>910</v>
      </c>
      <c r="C53" s="57" t="s">
        <v>63</v>
      </c>
      <c r="D53" s="57" t="s">
        <v>64</v>
      </c>
      <c r="E53" s="74">
        <v>89</v>
      </c>
      <c r="F53" s="23">
        <v>1</v>
      </c>
      <c r="G53" s="23" t="s">
        <v>74</v>
      </c>
      <c r="H53" s="23" t="s">
        <v>100</v>
      </c>
      <c r="I53" s="37" t="s">
        <v>165</v>
      </c>
      <c r="J53" s="87">
        <v>74.8</v>
      </c>
      <c r="K53" s="87">
        <v>74.8</v>
      </c>
      <c r="L53" s="87">
        <v>76.599999999999994</v>
      </c>
    </row>
    <row r="54" spans="1:12" ht="18.75" customHeight="1">
      <c r="A54" s="21" t="s">
        <v>158</v>
      </c>
      <c r="B54" s="48">
        <v>910</v>
      </c>
      <c r="C54" s="57" t="s">
        <v>63</v>
      </c>
      <c r="D54" s="57" t="s">
        <v>64</v>
      </c>
      <c r="E54" s="74">
        <v>89</v>
      </c>
      <c r="F54" s="23">
        <v>1</v>
      </c>
      <c r="G54" s="23" t="s">
        <v>74</v>
      </c>
      <c r="H54" s="23">
        <v>51180</v>
      </c>
      <c r="I54" s="37" t="s">
        <v>160</v>
      </c>
      <c r="J54" s="87">
        <f t="shared" ref="J54:L54" si="13">J55</f>
        <v>3.9</v>
      </c>
      <c r="K54" s="87">
        <f t="shared" si="13"/>
        <v>4</v>
      </c>
      <c r="L54" s="87">
        <f t="shared" si="13"/>
        <v>4</v>
      </c>
    </row>
    <row r="55" spans="1:12" ht="31.5">
      <c r="A55" s="21" t="s">
        <v>159</v>
      </c>
      <c r="B55" s="48">
        <v>910</v>
      </c>
      <c r="C55" s="57" t="s">
        <v>63</v>
      </c>
      <c r="D55" s="57" t="s">
        <v>64</v>
      </c>
      <c r="E55" s="74">
        <v>89</v>
      </c>
      <c r="F55" s="23">
        <v>1</v>
      </c>
      <c r="G55" s="23" t="s">
        <v>74</v>
      </c>
      <c r="H55" s="23">
        <v>51180</v>
      </c>
      <c r="I55" s="37" t="s">
        <v>161</v>
      </c>
      <c r="J55" s="87">
        <v>3.9</v>
      </c>
      <c r="K55" s="87">
        <v>4</v>
      </c>
      <c r="L55" s="87">
        <v>4</v>
      </c>
    </row>
    <row r="56" spans="1:12">
      <c r="A56" s="55" t="s">
        <v>101</v>
      </c>
      <c r="B56" s="48">
        <v>910</v>
      </c>
      <c r="C56" s="71" t="s">
        <v>25</v>
      </c>
      <c r="D56" s="71"/>
      <c r="E56" s="32"/>
      <c r="F56" s="32"/>
      <c r="G56" s="32"/>
      <c r="H56" s="32"/>
      <c r="I56" s="32"/>
      <c r="J56" s="91">
        <f t="shared" ref="J56:L61" si="14">J57</f>
        <v>218.7</v>
      </c>
      <c r="K56" s="91">
        <f t="shared" si="14"/>
        <v>234.4</v>
      </c>
      <c r="L56" s="91">
        <f t="shared" si="14"/>
        <v>251.8</v>
      </c>
    </row>
    <row r="57" spans="1:12">
      <c r="A57" s="55" t="s">
        <v>102</v>
      </c>
      <c r="B57" s="48">
        <v>910</v>
      </c>
      <c r="C57" s="32" t="s">
        <v>25</v>
      </c>
      <c r="D57" s="32" t="s">
        <v>66</v>
      </c>
      <c r="E57" s="75"/>
      <c r="F57" s="75"/>
      <c r="G57" s="75"/>
      <c r="H57" s="75"/>
      <c r="I57" s="32"/>
      <c r="J57" s="87">
        <f t="shared" si="14"/>
        <v>218.7</v>
      </c>
      <c r="K57" s="87">
        <f t="shared" si="14"/>
        <v>234.4</v>
      </c>
      <c r="L57" s="87">
        <f t="shared" si="14"/>
        <v>251.8</v>
      </c>
    </row>
    <row r="58" spans="1:12" ht="31.5">
      <c r="A58" s="193" t="s">
        <v>273</v>
      </c>
      <c r="B58" s="48">
        <v>910</v>
      </c>
      <c r="C58" s="3" t="s">
        <v>25</v>
      </c>
      <c r="D58" s="3" t="s">
        <v>66</v>
      </c>
      <c r="E58" s="3" t="s">
        <v>85</v>
      </c>
      <c r="F58" s="3"/>
      <c r="G58" s="3"/>
      <c r="H58" s="3"/>
      <c r="I58" s="23"/>
      <c r="J58" s="87">
        <f>J60</f>
        <v>218.7</v>
      </c>
      <c r="K58" s="87">
        <f>K60</f>
        <v>234.4</v>
      </c>
      <c r="L58" s="87">
        <f>L60</f>
        <v>251.8</v>
      </c>
    </row>
    <row r="59" spans="1:12" ht="47.25">
      <c r="A59" s="194" t="s">
        <v>274</v>
      </c>
      <c r="B59" s="48">
        <v>910</v>
      </c>
      <c r="C59" s="3" t="s">
        <v>25</v>
      </c>
      <c r="D59" s="3" t="s">
        <v>66</v>
      </c>
      <c r="E59" s="3" t="s">
        <v>85</v>
      </c>
      <c r="F59" s="3" t="s">
        <v>36</v>
      </c>
      <c r="G59" s="3"/>
      <c r="H59" s="3"/>
      <c r="I59" s="23"/>
      <c r="J59" s="87"/>
      <c r="K59" s="87"/>
      <c r="L59" s="87"/>
    </row>
    <row r="60" spans="1:12" ht="47.25">
      <c r="A60" s="298" t="s">
        <v>260</v>
      </c>
      <c r="B60" s="48">
        <v>910</v>
      </c>
      <c r="C60" s="3" t="s">
        <v>25</v>
      </c>
      <c r="D60" s="3" t="s">
        <v>66</v>
      </c>
      <c r="E60" s="3" t="s">
        <v>85</v>
      </c>
      <c r="F60" s="3" t="s">
        <v>36</v>
      </c>
      <c r="G60" s="3" t="s">
        <v>74</v>
      </c>
      <c r="H60" s="3" t="s">
        <v>103</v>
      </c>
      <c r="I60" s="23"/>
      <c r="J60" s="195">
        <f t="shared" si="14"/>
        <v>218.7</v>
      </c>
      <c r="K60" s="195">
        <f t="shared" si="14"/>
        <v>234.4</v>
      </c>
      <c r="L60" s="195">
        <f t="shared" si="14"/>
        <v>251.8</v>
      </c>
    </row>
    <row r="61" spans="1:12" ht="18.75" customHeight="1">
      <c r="A61" s="21" t="s">
        <v>158</v>
      </c>
      <c r="B61" s="48">
        <v>910</v>
      </c>
      <c r="C61" s="3" t="s">
        <v>25</v>
      </c>
      <c r="D61" s="3" t="s">
        <v>66</v>
      </c>
      <c r="E61" s="3" t="s">
        <v>85</v>
      </c>
      <c r="F61" s="3" t="s">
        <v>36</v>
      </c>
      <c r="G61" s="3" t="s">
        <v>74</v>
      </c>
      <c r="H61" s="3" t="s">
        <v>103</v>
      </c>
      <c r="I61" s="23" t="s">
        <v>160</v>
      </c>
      <c r="J61" s="195">
        <f t="shared" si="14"/>
        <v>218.7</v>
      </c>
      <c r="K61" s="195">
        <f t="shared" si="14"/>
        <v>234.4</v>
      </c>
      <c r="L61" s="195">
        <f t="shared" si="14"/>
        <v>251.8</v>
      </c>
    </row>
    <row r="62" spans="1:12" ht="33.75" customHeight="1">
      <c r="A62" s="21" t="s">
        <v>159</v>
      </c>
      <c r="B62" s="48">
        <v>910</v>
      </c>
      <c r="C62" s="3" t="s">
        <v>25</v>
      </c>
      <c r="D62" s="3" t="s">
        <v>66</v>
      </c>
      <c r="E62" s="3" t="s">
        <v>85</v>
      </c>
      <c r="F62" s="3" t="s">
        <v>36</v>
      </c>
      <c r="G62" s="3" t="s">
        <v>74</v>
      </c>
      <c r="H62" s="3" t="s">
        <v>103</v>
      </c>
      <c r="I62" s="23" t="s">
        <v>161</v>
      </c>
      <c r="J62" s="195">
        <v>218.7</v>
      </c>
      <c r="K62" s="195">
        <v>234.4</v>
      </c>
      <c r="L62" s="195">
        <v>251.8</v>
      </c>
    </row>
    <row r="63" spans="1:12">
      <c r="A63" s="55" t="s">
        <v>28</v>
      </c>
      <c r="B63" s="48">
        <v>910</v>
      </c>
      <c r="C63" s="32" t="s">
        <v>27</v>
      </c>
      <c r="D63" s="32"/>
      <c r="E63" s="32"/>
      <c r="F63" s="32"/>
      <c r="G63" s="32"/>
      <c r="H63" s="65"/>
      <c r="I63" s="65"/>
      <c r="J63" s="94">
        <f>J64+J70</f>
        <v>63.3</v>
      </c>
      <c r="K63" s="94">
        <f>K64+K70</f>
        <v>63.2</v>
      </c>
      <c r="L63" s="94">
        <f>L64+L70</f>
        <v>48.9</v>
      </c>
    </row>
    <row r="64" spans="1:12">
      <c r="A64" s="55" t="s">
        <v>104</v>
      </c>
      <c r="B64" s="48">
        <v>910</v>
      </c>
      <c r="C64" s="32" t="s">
        <v>27</v>
      </c>
      <c r="D64" s="32" t="s">
        <v>63</v>
      </c>
      <c r="E64" s="32"/>
      <c r="F64" s="32"/>
      <c r="G64" s="32"/>
      <c r="H64" s="76"/>
      <c r="I64" s="76"/>
      <c r="J64" s="94">
        <f>J65</f>
        <v>0.4</v>
      </c>
      <c r="K64" s="94">
        <f t="shared" ref="K64:L64" si="15">K65</f>
        <v>0.4</v>
      </c>
      <c r="L64" s="94">
        <f t="shared" si="15"/>
        <v>0.4</v>
      </c>
    </row>
    <row r="65" spans="1:12" ht="31.5">
      <c r="A65" s="193" t="s">
        <v>273</v>
      </c>
      <c r="B65" s="48">
        <v>910</v>
      </c>
      <c r="C65" s="22" t="s">
        <v>27</v>
      </c>
      <c r="D65" s="22" t="s">
        <v>63</v>
      </c>
      <c r="E65" s="22" t="s">
        <v>85</v>
      </c>
      <c r="F65" s="22"/>
      <c r="G65" s="22"/>
      <c r="H65" s="196"/>
      <c r="I65" s="196"/>
      <c r="J65" s="197">
        <f>J66</f>
        <v>0.4</v>
      </c>
      <c r="K65" s="197">
        <f t="shared" ref="K65:L65" si="16">K66</f>
        <v>0.4</v>
      </c>
      <c r="L65" s="197">
        <f t="shared" si="16"/>
        <v>0.4</v>
      </c>
    </row>
    <row r="66" spans="1:12" ht="47.25">
      <c r="A66" s="194" t="s">
        <v>274</v>
      </c>
      <c r="B66" s="48">
        <v>910</v>
      </c>
      <c r="C66" s="23" t="s">
        <v>27</v>
      </c>
      <c r="D66" s="23" t="s">
        <v>63</v>
      </c>
      <c r="E66" s="23" t="s">
        <v>85</v>
      </c>
      <c r="F66" s="23" t="s">
        <v>36</v>
      </c>
      <c r="G66" s="23"/>
      <c r="H66" s="78"/>
      <c r="I66" s="78"/>
      <c r="J66" s="197">
        <f>J67</f>
        <v>0.4</v>
      </c>
      <c r="K66" s="197">
        <f t="shared" ref="K66:L66" si="17">K67</f>
        <v>0.4</v>
      </c>
      <c r="L66" s="197">
        <f t="shared" si="17"/>
        <v>0.4</v>
      </c>
    </row>
    <row r="67" spans="1:12" ht="49.15" customHeight="1">
      <c r="A67" s="58" t="s">
        <v>261</v>
      </c>
      <c r="B67" s="48">
        <v>910</v>
      </c>
      <c r="C67" s="23" t="s">
        <v>27</v>
      </c>
      <c r="D67" s="23" t="s">
        <v>63</v>
      </c>
      <c r="E67" s="23">
        <v>89</v>
      </c>
      <c r="F67" s="23">
        <v>1</v>
      </c>
      <c r="G67" s="23" t="s">
        <v>74</v>
      </c>
      <c r="H67" s="23" t="s">
        <v>105</v>
      </c>
      <c r="I67" s="37"/>
      <c r="J67" s="89">
        <f t="shared" ref="J67:L68" si="18">J68</f>
        <v>0.4</v>
      </c>
      <c r="K67" s="89">
        <f t="shared" si="18"/>
        <v>0.4</v>
      </c>
      <c r="L67" s="89">
        <f t="shared" si="18"/>
        <v>0.4</v>
      </c>
    </row>
    <row r="68" spans="1:12" ht="19.5" customHeight="1">
      <c r="A68" s="21" t="s">
        <v>158</v>
      </c>
      <c r="B68" s="48">
        <v>910</v>
      </c>
      <c r="C68" s="23" t="s">
        <v>27</v>
      </c>
      <c r="D68" s="23" t="s">
        <v>63</v>
      </c>
      <c r="E68" s="23">
        <v>89</v>
      </c>
      <c r="F68" s="23">
        <v>1</v>
      </c>
      <c r="G68" s="23" t="s">
        <v>74</v>
      </c>
      <c r="H68" s="23" t="s">
        <v>105</v>
      </c>
      <c r="I68" s="37" t="s">
        <v>160</v>
      </c>
      <c r="J68" s="89">
        <f t="shared" si="18"/>
        <v>0.4</v>
      </c>
      <c r="K68" s="89">
        <f t="shared" si="18"/>
        <v>0.4</v>
      </c>
      <c r="L68" s="89">
        <f t="shared" si="18"/>
        <v>0.4</v>
      </c>
    </row>
    <row r="69" spans="1:12" ht="31.5">
      <c r="A69" s="21" t="s">
        <v>159</v>
      </c>
      <c r="B69" s="48">
        <v>910</v>
      </c>
      <c r="C69" s="23" t="s">
        <v>27</v>
      </c>
      <c r="D69" s="23" t="s">
        <v>63</v>
      </c>
      <c r="E69" s="23">
        <v>89</v>
      </c>
      <c r="F69" s="23">
        <v>1</v>
      </c>
      <c r="G69" s="23" t="s">
        <v>74</v>
      </c>
      <c r="H69" s="23" t="s">
        <v>105</v>
      </c>
      <c r="I69" s="37" t="s">
        <v>161</v>
      </c>
      <c r="J69" s="89">
        <v>0.4</v>
      </c>
      <c r="K69" s="89">
        <v>0.4</v>
      </c>
      <c r="L69" s="89">
        <v>0.4</v>
      </c>
    </row>
    <row r="70" spans="1:12">
      <c r="A70" s="55" t="s">
        <v>106</v>
      </c>
      <c r="B70" s="48">
        <v>910</v>
      </c>
      <c r="C70" s="32" t="s">
        <v>27</v>
      </c>
      <c r="D70" s="32" t="s">
        <v>64</v>
      </c>
      <c r="E70" s="32"/>
      <c r="F70" s="32"/>
      <c r="G70" s="60"/>
      <c r="H70" s="76"/>
      <c r="I70" s="76"/>
      <c r="J70" s="94">
        <f>J71</f>
        <v>62.9</v>
      </c>
      <c r="K70" s="94">
        <f>K71</f>
        <v>62.800000000000004</v>
      </c>
      <c r="L70" s="94">
        <f>L71</f>
        <v>48.5</v>
      </c>
    </row>
    <row r="71" spans="1:12" ht="31.5">
      <c r="A71" s="193" t="s">
        <v>273</v>
      </c>
      <c r="B71" s="48">
        <v>910</v>
      </c>
      <c r="C71" s="23" t="s">
        <v>27</v>
      </c>
      <c r="D71" s="23" t="s">
        <v>64</v>
      </c>
      <c r="E71" s="23" t="s">
        <v>85</v>
      </c>
      <c r="F71" s="23"/>
      <c r="G71" s="60"/>
      <c r="H71" s="65"/>
      <c r="I71" s="65"/>
      <c r="J71" s="89">
        <f>J73+J76</f>
        <v>62.9</v>
      </c>
      <c r="K71" s="89">
        <f>K73+K76</f>
        <v>62.800000000000004</v>
      </c>
      <c r="L71" s="89">
        <f>L73+L76</f>
        <v>48.5</v>
      </c>
    </row>
    <row r="72" spans="1:12" ht="47.25">
      <c r="A72" s="194" t="s">
        <v>274</v>
      </c>
      <c r="B72" s="48">
        <v>910</v>
      </c>
      <c r="C72" s="23" t="s">
        <v>27</v>
      </c>
      <c r="D72" s="23" t="s">
        <v>64</v>
      </c>
      <c r="E72" s="23" t="s">
        <v>85</v>
      </c>
      <c r="F72" s="25">
        <v>1</v>
      </c>
      <c r="G72" s="60"/>
      <c r="H72" s="65"/>
      <c r="I72" s="65"/>
      <c r="J72" s="89">
        <f>J73+J76</f>
        <v>62.9</v>
      </c>
      <c r="K72" s="89">
        <f>K73+K76</f>
        <v>62.800000000000004</v>
      </c>
      <c r="L72" s="89">
        <f>L73+L76</f>
        <v>48.5</v>
      </c>
    </row>
    <row r="73" spans="1:12">
      <c r="A73" s="21" t="s">
        <v>107</v>
      </c>
      <c r="B73" s="48">
        <v>910</v>
      </c>
      <c r="C73" s="23" t="s">
        <v>27</v>
      </c>
      <c r="D73" s="23" t="s">
        <v>64</v>
      </c>
      <c r="E73" s="23" t="s">
        <v>85</v>
      </c>
      <c r="F73" s="25">
        <v>1</v>
      </c>
      <c r="G73" s="26" t="s">
        <v>74</v>
      </c>
      <c r="H73" s="25">
        <v>43010</v>
      </c>
      <c r="I73" s="65"/>
      <c r="J73" s="89">
        <f>J74</f>
        <v>47</v>
      </c>
      <c r="K73" s="89">
        <f t="shared" ref="K73:L73" si="19">K74</f>
        <v>45.7</v>
      </c>
      <c r="L73" s="89">
        <f t="shared" si="19"/>
        <v>36.4</v>
      </c>
    </row>
    <row r="74" spans="1:12" ht="17.25" customHeight="1">
      <c r="A74" s="21" t="s">
        <v>158</v>
      </c>
      <c r="B74" s="48">
        <v>910</v>
      </c>
      <c r="C74" s="23" t="s">
        <v>27</v>
      </c>
      <c r="D74" s="23" t="s">
        <v>64</v>
      </c>
      <c r="E74" s="23" t="s">
        <v>85</v>
      </c>
      <c r="F74" s="25">
        <v>1</v>
      </c>
      <c r="G74" s="26" t="s">
        <v>74</v>
      </c>
      <c r="H74" s="25">
        <v>43010</v>
      </c>
      <c r="I74" s="25">
        <v>200</v>
      </c>
      <c r="J74" s="89">
        <f>J75</f>
        <v>47</v>
      </c>
      <c r="K74" s="89">
        <f>K75</f>
        <v>45.7</v>
      </c>
      <c r="L74" s="89">
        <f>L75</f>
        <v>36.4</v>
      </c>
    </row>
    <row r="75" spans="1:12" ht="31.5">
      <c r="A75" s="21" t="s">
        <v>159</v>
      </c>
      <c r="B75" s="48">
        <v>910</v>
      </c>
      <c r="C75" s="23" t="s">
        <v>27</v>
      </c>
      <c r="D75" s="23" t="s">
        <v>64</v>
      </c>
      <c r="E75" s="23" t="s">
        <v>85</v>
      </c>
      <c r="F75" s="25">
        <v>1</v>
      </c>
      <c r="G75" s="26" t="s">
        <v>74</v>
      </c>
      <c r="H75" s="25">
        <v>43010</v>
      </c>
      <c r="I75" s="25">
        <v>240</v>
      </c>
      <c r="J75" s="89">
        <v>47</v>
      </c>
      <c r="K75" s="89">
        <v>45.7</v>
      </c>
      <c r="L75" s="89">
        <v>36.4</v>
      </c>
    </row>
    <row r="76" spans="1:12" ht="19.5" customHeight="1">
      <c r="A76" s="96" t="s">
        <v>242</v>
      </c>
      <c r="B76" s="48">
        <v>910</v>
      </c>
      <c r="C76" s="23" t="s">
        <v>27</v>
      </c>
      <c r="D76" s="23" t="s">
        <v>64</v>
      </c>
      <c r="E76" s="23" t="s">
        <v>85</v>
      </c>
      <c r="F76" s="25">
        <v>1</v>
      </c>
      <c r="G76" s="26" t="s">
        <v>74</v>
      </c>
      <c r="H76" s="25">
        <v>43040</v>
      </c>
      <c r="I76" s="65"/>
      <c r="J76" s="89">
        <f>J77</f>
        <v>15.9</v>
      </c>
      <c r="K76" s="89">
        <f t="shared" ref="K76:L77" si="20">K77</f>
        <v>17.100000000000001</v>
      </c>
      <c r="L76" s="89">
        <f t="shared" si="20"/>
        <v>12.1</v>
      </c>
    </row>
    <row r="77" spans="1:12" ht="16.5" customHeight="1">
      <c r="A77" s="21" t="s">
        <v>158</v>
      </c>
      <c r="B77" s="48">
        <v>910</v>
      </c>
      <c r="C77" s="23" t="s">
        <v>27</v>
      </c>
      <c r="D77" s="23" t="s">
        <v>64</v>
      </c>
      <c r="E77" s="23" t="s">
        <v>85</v>
      </c>
      <c r="F77" s="25">
        <v>1</v>
      </c>
      <c r="G77" s="26" t="s">
        <v>74</v>
      </c>
      <c r="H77" s="25">
        <v>43040</v>
      </c>
      <c r="I77" s="25">
        <v>200</v>
      </c>
      <c r="J77" s="89">
        <f>J78</f>
        <v>15.9</v>
      </c>
      <c r="K77" s="89">
        <f t="shared" si="20"/>
        <v>17.100000000000001</v>
      </c>
      <c r="L77" s="89">
        <f t="shared" si="20"/>
        <v>12.1</v>
      </c>
    </row>
    <row r="78" spans="1:12" ht="38.25" customHeight="1">
      <c r="A78" s="21" t="s">
        <v>159</v>
      </c>
      <c r="B78" s="48">
        <v>910</v>
      </c>
      <c r="C78" s="23" t="s">
        <v>27</v>
      </c>
      <c r="D78" s="23" t="s">
        <v>64</v>
      </c>
      <c r="E78" s="23" t="s">
        <v>85</v>
      </c>
      <c r="F78" s="25">
        <v>1</v>
      </c>
      <c r="G78" s="26" t="s">
        <v>74</v>
      </c>
      <c r="H78" s="25">
        <v>43040</v>
      </c>
      <c r="I78" s="25">
        <v>240</v>
      </c>
      <c r="J78" s="89">
        <v>15.9</v>
      </c>
      <c r="K78" s="89">
        <v>17.100000000000001</v>
      </c>
      <c r="L78" s="89">
        <v>12.1</v>
      </c>
    </row>
    <row r="79" spans="1:12">
      <c r="A79" s="55" t="s">
        <v>108</v>
      </c>
      <c r="B79" s="48">
        <v>910</v>
      </c>
      <c r="C79" s="32" t="s">
        <v>67</v>
      </c>
      <c r="D79" s="32"/>
      <c r="E79" s="51"/>
      <c r="F79" s="32"/>
      <c r="G79" s="32"/>
      <c r="H79" s="32"/>
      <c r="I79" s="72"/>
      <c r="J79" s="85">
        <f t="shared" ref="J79:L84" si="21">J80</f>
        <v>66.400000000000006</v>
      </c>
      <c r="K79" s="85">
        <f t="shared" si="21"/>
        <v>69.099999999999994</v>
      </c>
      <c r="L79" s="85">
        <f t="shared" si="21"/>
        <v>71.3</v>
      </c>
    </row>
    <row r="80" spans="1:12">
      <c r="A80" s="79" t="s">
        <v>39</v>
      </c>
      <c r="B80" s="48">
        <v>910</v>
      </c>
      <c r="C80" s="32" t="s">
        <v>67</v>
      </c>
      <c r="D80" s="32" t="s">
        <v>24</v>
      </c>
      <c r="E80" s="72"/>
      <c r="F80" s="32"/>
      <c r="G80" s="32"/>
      <c r="H80" s="32"/>
      <c r="I80" s="72"/>
      <c r="J80" s="85">
        <f t="shared" si="21"/>
        <v>66.400000000000006</v>
      </c>
      <c r="K80" s="85">
        <f t="shared" si="21"/>
        <v>69.099999999999994</v>
      </c>
      <c r="L80" s="85">
        <f t="shared" si="21"/>
        <v>71.3</v>
      </c>
    </row>
    <row r="81" spans="1:12" ht="31.5">
      <c r="A81" s="193" t="s">
        <v>273</v>
      </c>
      <c r="B81" s="48">
        <v>910</v>
      </c>
      <c r="C81" s="23" t="s">
        <v>67</v>
      </c>
      <c r="D81" s="23" t="s">
        <v>24</v>
      </c>
      <c r="E81" s="23">
        <v>89</v>
      </c>
      <c r="F81" s="23"/>
      <c r="G81" s="23"/>
      <c r="H81" s="23"/>
      <c r="I81" s="37"/>
      <c r="J81" s="86">
        <f t="shared" si="21"/>
        <v>66.400000000000006</v>
      </c>
      <c r="K81" s="86">
        <f t="shared" si="21"/>
        <v>69.099999999999994</v>
      </c>
      <c r="L81" s="86">
        <f t="shared" si="21"/>
        <v>71.3</v>
      </c>
    </row>
    <row r="82" spans="1:12" ht="47.25">
      <c r="A82" s="194" t="s">
        <v>274</v>
      </c>
      <c r="B82" s="48">
        <v>910</v>
      </c>
      <c r="C82" s="23" t="s">
        <v>67</v>
      </c>
      <c r="D82" s="23" t="s">
        <v>24</v>
      </c>
      <c r="E82" s="23">
        <v>89</v>
      </c>
      <c r="F82" s="23">
        <v>1</v>
      </c>
      <c r="G82" s="23"/>
      <c r="H82" s="23"/>
      <c r="I82" s="37"/>
      <c r="J82" s="86">
        <f t="shared" si="21"/>
        <v>66.400000000000006</v>
      </c>
      <c r="K82" s="86">
        <f t="shared" si="21"/>
        <v>69.099999999999994</v>
      </c>
      <c r="L82" s="86">
        <f t="shared" si="21"/>
        <v>71.3</v>
      </c>
    </row>
    <row r="83" spans="1:12">
      <c r="A83" s="80" t="s">
        <v>153</v>
      </c>
      <c r="B83" s="48">
        <v>910</v>
      </c>
      <c r="C83" s="81" t="s">
        <v>67</v>
      </c>
      <c r="D83" s="81" t="s">
        <v>24</v>
      </c>
      <c r="E83" s="41">
        <v>89</v>
      </c>
      <c r="F83" s="3">
        <v>1</v>
      </c>
      <c r="G83" s="3" t="s">
        <v>74</v>
      </c>
      <c r="H83" s="3" t="s">
        <v>110</v>
      </c>
      <c r="I83" s="41"/>
      <c r="J83" s="86">
        <f t="shared" si="21"/>
        <v>66.400000000000006</v>
      </c>
      <c r="K83" s="86">
        <f t="shared" si="21"/>
        <v>69.099999999999994</v>
      </c>
      <c r="L83" s="86">
        <f t="shared" si="21"/>
        <v>71.3</v>
      </c>
    </row>
    <row r="84" spans="1:12">
      <c r="A84" s="80" t="s">
        <v>154</v>
      </c>
      <c r="B84" s="48">
        <v>910</v>
      </c>
      <c r="C84" s="81" t="s">
        <v>67</v>
      </c>
      <c r="D84" s="81" t="s">
        <v>24</v>
      </c>
      <c r="E84" s="41">
        <v>89</v>
      </c>
      <c r="F84" s="3">
        <v>1</v>
      </c>
      <c r="G84" s="3" t="s">
        <v>74</v>
      </c>
      <c r="H84" s="3" t="s">
        <v>110</v>
      </c>
      <c r="I84" s="41" t="s">
        <v>156</v>
      </c>
      <c r="J84" s="86">
        <f t="shared" si="21"/>
        <v>66.400000000000006</v>
      </c>
      <c r="K84" s="86">
        <f t="shared" si="21"/>
        <v>69.099999999999994</v>
      </c>
      <c r="L84" s="86">
        <f t="shared" si="21"/>
        <v>71.3</v>
      </c>
    </row>
    <row r="85" spans="1:12">
      <c r="A85" s="80" t="s">
        <v>155</v>
      </c>
      <c r="B85" s="48">
        <v>910</v>
      </c>
      <c r="C85" s="81" t="s">
        <v>67</v>
      </c>
      <c r="D85" s="81" t="s">
        <v>24</v>
      </c>
      <c r="E85" s="41">
        <v>89</v>
      </c>
      <c r="F85" s="3">
        <v>1</v>
      </c>
      <c r="G85" s="3" t="s">
        <v>74</v>
      </c>
      <c r="H85" s="3" t="s">
        <v>110</v>
      </c>
      <c r="I85" s="41" t="s">
        <v>157</v>
      </c>
      <c r="J85" s="86">
        <v>66.400000000000006</v>
      </c>
      <c r="K85" s="86">
        <v>69.099999999999994</v>
      </c>
      <c r="L85" s="86">
        <v>71.3</v>
      </c>
    </row>
    <row r="86" spans="1:12">
      <c r="A86" s="50" t="s">
        <v>26</v>
      </c>
      <c r="B86" s="48">
        <v>910</v>
      </c>
      <c r="C86" s="82" t="s">
        <v>68</v>
      </c>
      <c r="D86" s="82"/>
      <c r="E86" s="70"/>
      <c r="F86" s="4"/>
      <c r="G86" s="4"/>
      <c r="H86" s="4"/>
      <c r="I86" s="70"/>
      <c r="J86" s="85">
        <f t="shared" ref="J86:L91" si="22">J87</f>
        <v>1</v>
      </c>
      <c r="K86" s="85">
        <f t="shared" si="22"/>
        <v>1</v>
      </c>
      <c r="L86" s="85">
        <f t="shared" si="22"/>
        <v>1</v>
      </c>
    </row>
    <row r="87" spans="1:12">
      <c r="A87" s="50" t="s">
        <v>111</v>
      </c>
      <c r="B87" s="48">
        <v>910</v>
      </c>
      <c r="C87" s="4">
        <v>13</v>
      </c>
      <c r="D87" s="4" t="s">
        <v>24</v>
      </c>
      <c r="E87" s="61"/>
      <c r="F87" s="4"/>
      <c r="G87" s="4"/>
      <c r="H87" s="4"/>
      <c r="I87" s="70"/>
      <c r="J87" s="85">
        <f t="shared" si="22"/>
        <v>1</v>
      </c>
      <c r="K87" s="85">
        <f t="shared" si="22"/>
        <v>1</v>
      </c>
      <c r="L87" s="85">
        <f t="shared" si="22"/>
        <v>1</v>
      </c>
    </row>
    <row r="88" spans="1:12" ht="31.5">
      <c r="A88" s="193" t="s">
        <v>273</v>
      </c>
      <c r="B88" s="48">
        <v>910</v>
      </c>
      <c r="C88" s="3" t="s">
        <v>68</v>
      </c>
      <c r="D88" s="3" t="s">
        <v>24</v>
      </c>
      <c r="E88" s="23">
        <v>89</v>
      </c>
      <c r="F88" s="23"/>
      <c r="G88" s="3"/>
      <c r="H88" s="3"/>
      <c r="I88" s="41"/>
      <c r="J88" s="86">
        <f t="shared" si="22"/>
        <v>1</v>
      </c>
      <c r="K88" s="86">
        <f t="shared" si="22"/>
        <v>1</v>
      </c>
      <c r="L88" s="86">
        <f t="shared" si="22"/>
        <v>1</v>
      </c>
    </row>
    <row r="89" spans="1:12" ht="47.25">
      <c r="A89" s="194" t="s">
        <v>274</v>
      </c>
      <c r="B89" s="48">
        <v>910</v>
      </c>
      <c r="C89" s="3" t="s">
        <v>68</v>
      </c>
      <c r="D89" s="3" t="s">
        <v>24</v>
      </c>
      <c r="E89" s="23">
        <v>89</v>
      </c>
      <c r="F89" s="23">
        <v>1</v>
      </c>
      <c r="G89" s="3"/>
      <c r="H89" s="3"/>
      <c r="I89" s="41"/>
      <c r="J89" s="86">
        <f t="shared" si="22"/>
        <v>1</v>
      </c>
      <c r="K89" s="86">
        <f t="shared" si="22"/>
        <v>1</v>
      </c>
      <c r="L89" s="86">
        <f t="shared" si="22"/>
        <v>1</v>
      </c>
    </row>
    <row r="90" spans="1:12">
      <c r="A90" s="21" t="s">
        <v>112</v>
      </c>
      <c r="B90" s="48">
        <v>910</v>
      </c>
      <c r="C90" s="3">
        <v>13</v>
      </c>
      <c r="D90" s="3" t="s">
        <v>24</v>
      </c>
      <c r="E90" s="62">
        <v>89</v>
      </c>
      <c r="F90" s="3">
        <v>1</v>
      </c>
      <c r="G90" s="3" t="s">
        <v>74</v>
      </c>
      <c r="H90" s="3">
        <v>41240</v>
      </c>
      <c r="I90" s="41"/>
      <c r="J90" s="88">
        <f t="shared" si="22"/>
        <v>1</v>
      </c>
      <c r="K90" s="88">
        <f t="shared" si="22"/>
        <v>1</v>
      </c>
      <c r="L90" s="88">
        <f t="shared" si="22"/>
        <v>1</v>
      </c>
    </row>
    <row r="91" spans="1:12">
      <c r="A91" s="21" t="s">
        <v>151</v>
      </c>
      <c r="B91" s="48">
        <v>910</v>
      </c>
      <c r="C91" s="3">
        <v>13</v>
      </c>
      <c r="D91" s="3" t="s">
        <v>24</v>
      </c>
      <c r="E91" s="62">
        <v>89</v>
      </c>
      <c r="F91" s="3">
        <v>1</v>
      </c>
      <c r="G91" s="3" t="s">
        <v>74</v>
      </c>
      <c r="H91" s="3" t="s">
        <v>117</v>
      </c>
      <c r="I91" s="41" t="s">
        <v>152</v>
      </c>
      <c r="J91" s="88">
        <f t="shared" si="22"/>
        <v>1</v>
      </c>
      <c r="K91" s="88">
        <f t="shared" si="22"/>
        <v>1</v>
      </c>
      <c r="L91" s="88">
        <f t="shared" si="22"/>
        <v>1</v>
      </c>
    </row>
    <row r="92" spans="1:12">
      <c r="A92" s="56" t="s">
        <v>113</v>
      </c>
      <c r="B92" s="48">
        <v>910</v>
      </c>
      <c r="C92" s="3">
        <v>13</v>
      </c>
      <c r="D92" s="3" t="s">
        <v>24</v>
      </c>
      <c r="E92" s="62">
        <v>89</v>
      </c>
      <c r="F92" s="3">
        <v>1</v>
      </c>
      <c r="G92" s="3" t="s">
        <v>74</v>
      </c>
      <c r="H92" s="3">
        <v>41240</v>
      </c>
      <c r="I92" s="41">
        <v>730</v>
      </c>
      <c r="J92" s="88">
        <v>1</v>
      </c>
      <c r="K92" s="88">
        <v>1</v>
      </c>
      <c r="L92" s="88">
        <v>1</v>
      </c>
    </row>
    <row r="93" spans="1:12">
      <c r="A93" s="305" t="s">
        <v>292</v>
      </c>
      <c r="B93" s="306">
        <v>916</v>
      </c>
      <c r="C93" s="301" t="s">
        <v>293</v>
      </c>
      <c r="D93" s="301">
        <v>99</v>
      </c>
      <c r="E93" s="301" t="s">
        <v>27</v>
      </c>
      <c r="F93" s="301" t="s">
        <v>37</v>
      </c>
      <c r="G93" s="301" t="s">
        <v>24</v>
      </c>
      <c r="H93" s="301" t="s">
        <v>294</v>
      </c>
      <c r="I93" s="301"/>
      <c r="J93" s="307"/>
      <c r="K93" s="65">
        <f>K94</f>
        <v>18.899999999999999</v>
      </c>
      <c r="L93" s="65">
        <f>L94</f>
        <v>36.1</v>
      </c>
    </row>
    <row r="94" spans="1:12">
      <c r="A94" s="305" t="s">
        <v>84</v>
      </c>
      <c r="B94" s="306">
        <v>916</v>
      </c>
      <c r="C94" s="301" t="s">
        <v>164</v>
      </c>
      <c r="D94" s="301">
        <v>100</v>
      </c>
      <c r="E94" s="301" t="s">
        <v>27</v>
      </c>
      <c r="F94" s="301" t="s">
        <v>37</v>
      </c>
      <c r="G94" s="301" t="s">
        <v>24</v>
      </c>
      <c r="H94" s="301" t="s">
        <v>294</v>
      </c>
      <c r="I94" s="301" t="s">
        <v>86</v>
      </c>
      <c r="J94" s="307"/>
      <c r="K94" s="65">
        <v>18.899999999999999</v>
      </c>
      <c r="L94" s="65">
        <v>36.1</v>
      </c>
    </row>
  </sheetData>
  <autoFilter ref="A7:L94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">
    <cfRule type="expression" dxfId="33" priority="75" stopIfTrue="1">
      <formula>$C41=""</formula>
    </cfRule>
    <cfRule type="expression" dxfId="32" priority="76" stopIfTrue="1">
      <formula>$D41&lt;&gt;""</formula>
    </cfRule>
  </conditionalFormatting>
  <conditionalFormatting sqref="A41">
    <cfRule type="expression" dxfId="31" priority="72" stopIfTrue="1">
      <formula>$F41=""</formula>
    </cfRule>
    <cfRule type="expression" dxfId="30" priority="73" stopIfTrue="1">
      <formula>#REF!&lt;&gt;""</formula>
    </cfRule>
    <cfRule type="expression" dxfId="29" priority="74" stopIfTrue="1">
      <formula>AND($G41="",$F41&lt;&gt;"")</formula>
    </cfRule>
  </conditionalFormatting>
  <conditionalFormatting sqref="F41">
    <cfRule type="expression" dxfId="28" priority="70" stopIfTrue="1">
      <formula>$C41=""</formula>
    </cfRule>
    <cfRule type="expression" dxfId="27" priority="71" stopIfTrue="1">
      <formula>$D41&lt;&gt;""</formula>
    </cfRule>
  </conditionalFormatting>
  <conditionalFormatting sqref="F70:F71">
    <cfRule type="expression" dxfId="26" priority="57" stopIfTrue="1">
      <formula>$C70=""</formula>
    </cfRule>
    <cfRule type="expression" dxfId="25" priority="58" stopIfTrue="1">
      <formula>$D70&lt;&gt;""</formula>
    </cfRule>
  </conditionalFormatting>
  <conditionalFormatting sqref="G70:G72">
    <cfRule type="expression" dxfId="24" priority="55" stopIfTrue="1">
      <formula>$C70=""</formula>
    </cfRule>
    <cfRule type="expression" dxfId="23" priority="56" stopIfTrue="1">
      <formula>$D70&lt;&gt;""</formula>
    </cfRule>
  </conditionalFormatting>
  <conditionalFormatting sqref="A73 A76">
    <cfRule type="expression" dxfId="22" priority="52" stopIfTrue="1">
      <formula>$F73=""</formula>
    </cfRule>
    <cfRule type="expression" dxfId="21" priority="54" stopIfTrue="1">
      <formula>AND($G73="",$F73&lt;&gt;"")</formula>
    </cfRule>
  </conditionalFormatting>
  <conditionalFormatting sqref="A76">
    <cfRule type="expression" dxfId="20" priority="36" stopIfTrue="1">
      <formula>$F76=""</formula>
    </cfRule>
    <cfRule type="expression" dxfId="19" priority="38" stopIfTrue="1">
      <formula>AND($G76="",$F76&lt;&gt;"")</formula>
    </cfRule>
  </conditionalFormatting>
  <conditionalFormatting sqref="F70:F71">
    <cfRule type="expression" dxfId="18" priority="34" stopIfTrue="1">
      <formula>$C70=""</formula>
    </cfRule>
    <cfRule type="expression" dxfId="17" priority="35" stopIfTrue="1">
      <formula>$D70&lt;&gt;""</formula>
    </cfRule>
  </conditionalFormatting>
  <conditionalFormatting sqref="G70:G72">
    <cfRule type="expression" dxfId="16" priority="32" stopIfTrue="1">
      <formula>$C70=""</formula>
    </cfRule>
    <cfRule type="expression" dxfId="15" priority="33" stopIfTrue="1">
      <formula>$D70&lt;&gt;""</formula>
    </cfRule>
  </conditionalFormatting>
  <conditionalFormatting sqref="A41">
    <cfRule type="expression" dxfId="14" priority="29" stopIfTrue="1">
      <formula>$F41=""</formula>
    </cfRule>
    <cfRule type="expression" dxfId="13" priority="30" stopIfTrue="1">
      <formula>#REF!&lt;&gt;""</formula>
    </cfRule>
    <cfRule type="expression" dxfId="12" priority="31" stopIfTrue="1">
      <formula>AND($G41="",$F41&lt;&gt;"")</formula>
    </cfRule>
  </conditionalFormatting>
  <conditionalFormatting sqref="G41">
    <cfRule type="expression" dxfId="11" priority="27" stopIfTrue="1">
      <formula>$C41=""</formula>
    </cfRule>
    <cfRule type="expression" dxfId="10" priority="28" stopIfTrue="1">
      <formula>$D41&lt;&gt;""</formula>
    </cfRule>
  </conditionalFormatting>
  <conditionalFormatting sqref="F41">
    <cfRule type="expression" dxfId="9" priority="25" stopIfTrue="1">
      <formula>$C41=""</formula>
    </cfRule>
    <cfRule type="expression" dxfId="8" priority="26" stopIfTrue="1">
      <formula>$D41&lt;&gt;""</formula>
    </cfRule>
  </conditionalFormatting>
  <conditionalFormatting sqref="A38">
    <cfRule type="expression" dxfId="7" priority="1" stopIfTrue="1">
      <formula>$F38=""</formula>
    </cfRule>
    <cfRule type="expression" dxfId="6" priority="2" stopIfTrue="1">
      <formula>#REF!&lt;&gt;""</formula>
    </cfRule>
    <cfRule type="expression" dxfId="5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A73 A76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3"/>
  <sheetViews>
    <sheetView view="pageBreakPreview" topLeftCell="A20" zoomScaleNormal="100" zoomScaleSheetLayoutView="100" workbookViewId="0">
      <selection activeCell="A41" sqref="A41"/>
    </sheetView>
  </sheetViews>
  <sheetFormatPr defaultColWidth="9.140625" defaultRowHeight="15"/>
  <cols>
    <col min="1" max="1" width="54.85546875" style="233" customWidth="1"/>
    <col min="2" max="8" width="9.140625" style="156"/>
    <col min="9" max="9" width="9.140625" style="156" customWidth="1"/>
    <col min="10" max="10" width="12" style="156" customWidth="1"/>
    <col min="11" max="11" width="11.7109375" style="156" customWidth="1"/>
    <col min="12" max="12" width="11" style="156" customWidth="1"/>
    <col min="13" max="53" width="9.140625" style="1"/>
    <col min="54" max="16384" width="9.140625" style="156"/>
  </cols>
  <sheetData>
    <row r="1" spans="1:53" ht="15.75">
      <c r="A1" s="5"/>
      <c r="B1" s="6"/>
      <c r="C1" s="7"/>
      <c r="D1" s="7"/>
      <c r="E1" s="8"/>
      <c r="F1" s="8"/>
      <c r="G1" s="8"/>
      <c r="H1" s="8"/>
      <c r="I1" s="343" t="s">
        <v>172</v>
      </c>
      <c r="J1" s="343"/>
      <c r="K1" s="343"/>
      <c r="L1" s="343"/>
    </row>
    <row r="2" spans="1:53" ht="15.75">
      <c r="A2" s="5"/>
      <c r="B2" s="6"/>
      <c r="C2" s="9"/>
      <c r="D2" s="9"/>
      <c r="E2" s="9"/>
      <c r="F2" s="9"/>
      <c r="G2" s="9"/>
      <c r="H2" s="9"/>
      <c r="I2" s="9"/>
      <c r="J2" s="10"/>
    </row>
    <row r="3" spans="1:53" ht="96" customHeight="1">
      <c r="A3" s="345" t="s">
        <v>286</v>
      </c>
      <c r="B3" s="345"/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6"/>
      <c r="N3" s="346"/>
      <c r="O3" s="346"/>
      <c r="P3" s="346"/>
      <c r="Q3" s="346"/>
      <c r="R3" s="346"/>
      <c r="S3" s="346"/>
      <c r="T3" s="346"/>
    </row>
    <row r="4" spans="1:53" ht="15.75">
      <c r="A4" s="344"/>
      <c r="B4" s="344"/>
      <c r="C4" s="344"/>
      <c r="D4" s="344"/>
      <c r="E4" s="344"/>
      <c r="F4" s="344"/>
      <c r="G4" s="344"/>
      <c r="H4" s="344"/>
      <c r="I4" s="344"/>
      <c r="J4" s="344"/>
    </row>
    <row r="5" spans="1:53" ht="15.75">
      <c r="A5" s="349" t="s">
        <v>18</v>
      </c>
      <c r="B5" s="351" t="s">
        <v>21</v>
      </c>
      <c r="C5" s="352"/>
      <c r="D5" s="352"/>
      <c r="E5" s="353"/>
      <c r="F5" s="360" t="s">
        <v>22</v>
      </c>
      <c r="G5" s="357" t="s">
        <v>19</v>
      </c>
      <c r="H5" s="357" t="s">
        <v>30</v>
      </c>
      <c r="I5" s="357" t="s">
        <v>29</v>
      </c>
      <c r="J5" s="359" t="s">
        <v>69</v>
      </c>
      <c r="K5" s="359"/>
      <c r="L5" s="359"/>
    </row>
    <row r="6" spans="1:53" ht="19.899999999999999" customHeight="1">
      <c r="A6" s="350"/>
      <c r="B6" s="354"/>
      <c r="C6" s="355"/>
      <c r="D6" s="355"/>
      <c r="E6" s="356"/>
      <c r="F6" s="361"/>
      <c r="G6" s="358"/>
      <c r="H6" s="358"/>
      <c r="I6" s="358"/>
      <c r="J6" s="185" t="s">
        <v>234</v>
      </c>
      <c r="K6" s="186" t="s">
        <v>235</v>
      </c>
      <c r="L6" s="186" t="s">
        <v>236</v>
      </c>
    </row>
    <row r="7" spans="1:53" s="201" customFormat="1" ht="15.75">
      <c r="A7" s="198">
        <v>1</v>
      </c>
      <c r="B7" s="110">
        <v>2</v>
      </c>
      <c r="C7" s="110">
        <v>3</v>
      </c>
      <c r="D7" s="110">
        <v>4</v>
      </c>
      <c r="E7" s="199">
        <v>5</v>
      </c>
      <c r="F7" s="110">
        <v>6</v>
      </c>
      <c r="G7" s="200">
        <v>7</v>
      </c>
      <c r="H7" s="110">
        <v>8</v>
      </c>
      <c r="I7" s="110">
        <v>9</v>
      </c>
      <c r="J7" s="111" t="s">
        <v>67</v>
      </c>
      <c r="K7" s="111" t="s">
        <v>82</v>
      </c>
      <c r="L7" s="112" t="s">
        <v>244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208" customFormat="1" ht="19.899999999999999" customHeight="1">
      <c r="A8" s="202" t="s">
        <v>31</v>
      </c>
      <c r="B8" s="108"/>
      <c r="C8" s="108"/>
      <c r="D8" s="108"/>
      <c r="E8" s="203"/>
      <c r="F8" s="204"/>
      <c r="G8" s="205"/>
      <c r="H8" s="108"/>
      <c r="I8" s="108"/>
      <c r="J8" s="206">
        <f>J9+J52</f>
        <v>1200.7</v>
      </c>
      <c r="K8" s="206">
        <f>K9+K52</f>
        <v>836.7</v>
      </c>
      <c r="L8" s="206">
        <f>L9+L52</f>
        <v>802.40000000000009</v>
      </c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207"/>
      <c r="X8" s="207"/>
      <c r="Y8" s="207"/>
      <c r="Z8" s="207"/>
      <c r="AA8" s="207"/>
      <c r="AB8" s="207"/>
      <c r="AC8" s="207"/>
      <c r="AD8" s="207"/>
      <c r="AE8" s="207"/>
      <c r="AF8" s="207"/>
      <c r="AG8" s="207"/>
      <c r="AH8" s="207"/>
      <c r="AI8" s="207"/>
      <c r="AJ8" s="207"/>
      <c r="AK8" s="207"/>
      <c r="AL8" s="207"/>
      <c r="AM8" s="207"/>
      <c r="AN8" s="207"/>
      <c r="AO8" s="207"/>
      <c r="AP8" s="207"/>
      <c r="AQ8" s="207"/>
      <c r="AR8" s="207"/>
      <c r="AS8" s="207"/>
      <c r="AT8" s="207"/>
      <c r="AU8" s="207"/>
      <c r="AV8" s="207"/>
      <c r="AW8" s="207"/>
      <c r="AX8" s="207"/>
      <c r="AY8" s="207"/>
      <c r="AZ8" s="207"/>
      <c r="BA8" s="207"/>
    </row>
    <row r="9" spans="1:53" ht="23.25" customHeight="1">
      <c r="A9" s="95" t="s">
        <v>243</v>
      </c>
      <c r="B9" s="30" t="s">
        <v>71</v>
      </c>
      <c r="C9" s="23"/>
      <c r="D9" s="3"/>
      <c r="E9" s="62"/>
      <c r="F9" s="98"/>
      <c r="G9" s="209"/>
      <c r="H9" s="31"/>
      <c r="I9" s="24"/>
      <c r="J9" s="89">
        <f>J10+J23</f>
        <v>771.5</v>
      </c>
      <c r="K9" s="89">
        <f>K10+K23</f>
        <v>389.1</v>
      </c>
      <c r="L9" s="89">
        <f>L10+L23</f>
        <v>347.7</v>
      </c>
      <c r="M9" s="299"/>
      <c r="N9" s="299"/>
      <c r="O9" s="299"/>
    </row>
    <row r="10" spans="1:53" ht="15.75">
      <c r="A10" s="210" t="s">
        <v>230</v>
      </c>
      <c r="B10" s="30">
        <v>65</v>
      </c>
      <c r="C10" s="23">
        <v>1</v>
      </c>
      <c r="D10" s="32"/>
      <c r="E10" s="51"/>
      <c r="F10" s="103"/>
      <c r="G10" s="209"/>
      <c r="H10" s="31"/>
      <c r="I10" s="24"/>
      <c r="J10" s="89">
        <f>J11+J17</f>
        <v>314.39999999999998</v>
      </c>
      <c r="K10" s="89">
        <f t="shared" ref="K10:L10" si="0">K11+K17</f>
        <v>146.30000000000001</v>
      </c>
      <c r="L10" s="89">
        <f t="shared" si="0"/>
        <v>115.7</v>
      </c>
    </row>
    <row r="11" spans="1:53" ht="31.5">
      <c r="A11" s="211" t="s">
        <v>73</v>
      </c>
      <c r="B11" s="33" t="s">
        <v>71</v>
      </c>
      <c r="C11" s="3" t="s">
        <v>36</v>
      </c>
      <c r="D11" s="3" t="s">
        <v>74</v>
      </c>
      <c r="E11" s="62" t="s">
        <v>75</v>
      </c>
      <c r="F11" s="98"/>
      <c r="G11" s="33"/>
      <c r="H11" s="3"/>
      <c r="I11" s="3"/>
      <c r="J11" s="89">
        <f>J14</f>
        <v>140.1</v>
      </c>
      <c r="K11" s="89">
        <f>K14</f>
        <v>146.30000000000001</v>
      </c>
      <c r="L11" s="90">
        <f>L14</f>
        <v>115.7</v>
      </c>
    </row>
    <row r="12" spans="1:53" ht="78.75">
      <c r="A12" s="53" t="s">
        <v>162</v>
      </c>
      <c r="B12" s="30">
        <v>65</v>
      </c>
      <c r="C12" s="23">
        <v>1</v>
      </c>
      <c r="D12" s="3" t="s">
        <v>74</v>
      </c>
      <c r="E12" s="52">
        <v>41150</v>
      </c>
      <c r="F12" s="98" t="s">
        <v>164</v>
      </c>
      <c r="G12" s="3"/>
      <c r="H12" s="3"/>
      <c r="I12" s="3"/>
      <c r="J12" s="89">
        <f>J13</f>
        <v>140.1</v>
      </c>
      <c r="K12" s="89">
        <f t="shared" ref="K12:L12" si="1">K13</f>
        <v>146.30000000000001</v>
      </c>
      <c r="L12" s="89">
        <f t="shared" si="1"/>
        <v>115.7</v>
      </c>
    </row>
    <row r="13" spans="1:53" ht="31.5">
      <c r="A13" s="53" t="s">
        <v>163</v>
      </c>
      <c r="B13" s="30">
        <v>65</v>
      </c>
      <c r="C13" s="23">
        <v>1</v>
      </c>
      <c r="D13" s="3" t="s">
        <v>74</v>
      </c>
      <c r="E13" s="52">
        <v>41150</v>
      </c>
      <c r="F13" s="98" t="s">
        <v>165</v>
      </c>
      <c r="G13" s="3"/>
      <c r="H13" s="3"/>
      <c r="I13" s="3"/>
      <c r="J13" s="89">
        <f>J14</f>
        <v>140.1</v>
      </c>
      <c r="K13" s="89">
        <f t="shared" ref="K13:L13" si="2">K14</f>
        <v>146.30000000000001</v>
      </c>
      <c r="L13" s="89">
        <f t="shared" si="2"/>
        <v>115.7</v>
      </c>
    </row>
    <row r="14" spans="1:53" ht="15.75">
      <c r="A14" s="211" t="s">
        <v>23</v>
      </c>
      <c r="B14" s="30">
        <v>65</v>
      </c>
      <c r="C14" s="23">
        <v>1</v>
      </c>
      <c r="D14" s="3" t="s">
        <v>74</v>
      </c>
      <c r="E14" s="52">
        <v>41150</v>
      </c>
      <c r="F14" s="99" t="s">
        <v>165</v>
      </c>
      <c r="G14" s="212" t="s">
        <v>24</v>
      </c>
      <c r="H14" s="34"/>
      <c r="I14" s="3"/>
      <c r="J14" s="89">
        <f>J15</f>
        <v>140.1</v>
      </c>
      <c r="K14" s="89">
        <f t="shared" ref="K14:L15" si="3">K15</f>
        <v>146.30000000000001</v>
      </c>
      <c r="L14" s="90">
        <f t="shared" si="3"/>
        <v>115.7</v>
      </c>
    </row>
    <row r="15" spans="1:53" ht="47.25">
      <c r="A15" s="211" t="s">
        <v>70</v>
      </c>
      <c r="B15" s="30">
        <v>65</v>
      </c>
      <c r="C15" s="23">
        <v>1</v>
      </c>
      <c r="D15" s="3" t="s">
        <v>74</v>
      </c>
      <c r="E15" s="52">
        <v>41150</v>
      </c>
      <c r="F15" s="99" t="s">
        <v>165</v>
      </c>
      <c r="G15" s="213" t="s">
        <v>24</v>
      </c>
      <c r="H15" s="35" t="s">
        <v>63</v>
      </c>
      <c r="I15" s="3"/>
      <c r="J15" s="89">
        <f>J16</f>
        <v>140.1</v>
      </c>
      <c r="K15" s="89">
        <f t="shared" si="3"/>
        <v>146.30000000000001</v>
      </c>
      <c r="L15" s="90">
        <f t="shared" si="3"/>
        <v>115.7</v>
      </c>
    </row>
    <row r="16" spans="1:53" ht="47.25">
      <c r="A16" s="214" t="s">
        <v>265</v>
      </c>
      <c r="B16" s="36">
        <v>65</v>
      </c>
      <c r="C16" s="27">
        <v>1</v>
      </c>
      <c r="D16" s="12" t="s">
        <v>74</v>
      </c>
      <c r="E16" s="215" t="s">
        <v>75</v>
      </c>
      <c r="F16" s="27" t="s">
        <v>165</v>
      </c>
      <c r="G16" s="216" t="s">
        <v>24</v>
      </c>
      <c r="H16" s="13" t="s">
        <v>63</v>
      </c>
      <c r="I16" s="12">
        <v>910</v>
      </c>
      <c r="J16" s="217">
        <f>'Прил 5'!J16</f>
        <v>140.1</v>
      </c>
      <c r="K16" s="217">
        <f>'Прил 5'!K16</f>
        <v>146.30000000000001</v>
      </c>
      <c r="L16" s="217">
        <f>'Прил 5'!L16</f>
        <v>115.7</v>
      </c>
    </row>
    <row r="17" spans="1:12" ht="63">
      <c r="A17" s="308" t="s">
        <v>296</v>
      </c>
      <c r="B17" s="300" t="s">
        <v>71</v>
      </c>
      <c r="C17" s="22" t="s">
        <v>36</v>
      </c>
      <c r="D17" s="301" t="s">
        <v>74</v>
      </c>
      <c r="E17" s="302" t="s">
        <v>295</v>
      </c>
      <c r="F17" s="22"/>
      <c r="G17" s="22"/>
      <c r="H17" s="22"/>
      <c r="I17" s="301"/>
      <c r="J17" s="197">
        <f>J18</f>
        <v>174.3</v>
      </c>
      <c r="K17" s="197">
        <f t="shared" ref="K17:L21" si="4">K18</f>
        <v>0</v>
      </c>
      <c r="L17" s="197">
        <f t="shared" si="4"/>
        <v>0</v>
      </c>
    </row>
    <row r="18" spans="1:12" ht="78.75">
      <c r="A18" s="53" t="s">
        <v>162</v>
      </c>
      <c r="B18" s="300" t="s">
        <v>71</v>
      </c>
      <c r="C18" s="22" t="s">
        <v>36</v>
      </c>
      <c r="D18" s="301" t="s">
        <v>74</v>
      </c>
      <c r="E18" s="302" t="s">
        <v>295</v>
      </c>
      <c r="F18" s="22" t="s">
        <v>164</v>
      </c>
      <c r="G18" s="22"/>
      <c r="H18" s="22"/>
      <c r="I18" s="301"/>
      <c r="J18" s="197">
        <f>J19</f>
        <v>174.3</v>
      </c>
      <c r="K18" s="197">
        <f t="shared" si="4"/>
        <v>0</v>
      </c>
      <c r="L18" s="197">
        <f t="shared" si="4"/>
        <v>0</v>
      </c>
    </row>
    <row r="19" spans="1:12" ht="31.5">
      <c r="A19" s="53" t="s">
        <v>163</v>
      </c>
      <c r="B19" s="300" t="s">
        <v>71</v>
      </c>
      <c r="C19" s="22" t="s">
        <v>36</v>
      </c>
      <c r="D19" s="301" t="s">
        <v>74</v>
      </c>
      <c r="E19" s="302" t="s">
        <v>295</v>
      </c>
      <c r="F19" s="22" t="s">
        <v>165</v>
      </c>
      <c r="G19" s="22"/>
      <c r="H19" s="22"/>
      <c r="I19" s="301"/>
      <c r="J19" s="197">
        <f>J20</f>
        <v>174.3</v>
      </c>
      <c r="K19" s="197">
        <f t="shared" si="4"/>
        <v>0</v>
      </c>
      <c r="L19" s="197">
        <f t="shared" si="4"/>
        <v>0</v>
      </c>
    </row>
    <row r="20" spans="1:12" ht="15.75">
      <c r="A20" s="211" t="s">
        <v>23</v>
      </c>
      <c r="B20" s="300" t="s">
        <v>71</v>
      </c>
      <c r="C20" s="22" t="s">
        <v>36</v>
      </c>
      <c r="D20" s="301" t="s">
        <v>74</v>
      </c>
      <c r="E20" s="302" t="s">
        <v>295</v>
      </c>
      <c r="F20" s="22" t="s">
        <v>165</v>
      </c>
      <c r="G20" s="22" t="s">
        <v>24</v>
      </c>
      <c r="H20" s="22"/>
      <c r="I20" s="301"/>
      <c r="J20" s="197">
        <f>J21</f>
        <v>174.3</v>
      </c>
      <c r="K20" s="197">
        <f t="shared" si="4"/>
        <v>0</v>
      </c>
      <c r="L20" s="197">
        <f t="shared" si="4"/>
        <v>0</v>
      </c>
    </row>
    <row r="21" spans="1:12" ht="47.25">
      <c r="A21" s="211" t="s">
        <v>70</v>
      </c>
      <c r="B21" s="300" t="s">
        <v>71</v>
      </c>
      <c r="C21" s="22" t="s">
        <v>36</v>
      </c>
      <c r="D21" s="301" t="s">
        <v>74</v>
      </c>
      <c r="E21" s="302" t="s">
        <v>295</v>
      </c>
      <c r="F21" s="22" t="s">
        <v>165</v>
      </c>
      <c r="G21" s="22" t="s">
        <v>24</v>
      </c>
      <c r="H21" s="22" t="s">
        <v>63</v>
      </c>
      <c r="I21" s="301"/>
      <c r="J21" s="197">
        <f>J22</f>
        <v>174.3</v>
      </c>
      <c r="K21" s="197">
        <f t="shared" si="4"/>
        <v>0</v>
      </c>
      <c r="L21" s="197">
        <f t="shared" si="4"/>
        <v>0</v>
      </c>
    </row>
    <row r="22" spans="1:12" ht="47.25">
      <c r="A22" s="214" t="s">
        <v>265</v>
      </c>
      <c r="B22" s="38" t="s">
        <v>71</v>
      </c>
      <c r="C22" s="27" t="s">
        <v>36</v>
      </c>
      <c r="D22" s="12" t="s">
        <v>74</v>
      </c>
      <c r="E22" s="215" t="s">
        <v>295</v>
      </c>
      <c r="F22" s="27" t="s">
        <v>165</v>
      </c>
      <c r="G22" s="27" t="s">
        <v>24</v>
      </c>
      <c r="H22" s="27" t="s">
        <v>63</v>
      </c>
      <c r="I22" s="12" t="s">
        <v>291</v>
      </c>
      <c r="J22" s="217">
        <f>'Прил 5'!J19</f>
        <v>174.3</v>
      </c>
      <c r="K22" s="217">
        <f>'Прил 5'!K19</f>
        <v>0</v>
      </c>
      <c r="L22" s="217">
        <f>'Прил 5'!L19</f>
        <v>0</v>
      </c>
    </row>
    <row r="23" spans="1:12" ht="31.5">
      <c r="A23" s="210" t="s">
        <v>233</v>
      </c>
      <c r="B23" s="37" t="s">
        <v>71</v>
      </c>
      <c r="C23" s="23" t="s">
        <v>37</v>
      </c>
      <c r="D23" s="3"/>
      <c r="E23" s="52"/>
      <c r="F23" s="99"/>
      <c r="G23" s="30"/>
      <c r="H23" s="23"/>
      <c r="I23" s="3"/>
      <c r="J23" s="89">
        <f>J24+J30+J41</f>
        <v>457.09999999999997</v>
      </c>
      <c r="K23" s="89">
        <f t="shared" ref="K23:L23" si="5">K24+K30+K41</f>
        <v>242.8</v>
      </c>
      <c r="L23" s="89">
        <f t="shared" si="5"/>
        <v>232</v>
      </c>
    </row>
    <row r="24" spans="1:12" ht="30.75" customHeight="1">
      <c r="A24" s="211" t="s">
        <v>76</v>
      </c>
      <c r="B24" s="37" t="s">
        <v>71</v>
      </c>
      <c r="C24" s="23" t="s">
        <v>37</v>
      </c>
      <c r="D24" s="3" t="s">
        <v>74</v>
      </c>
      <c r="E24" s="52" t="s">
        <v>77</v>
      </c>
      <c r="F24" s="99"/>
      <c r="G24" s="30"/>
      <c r="H24" s="23"/>
      <c r="I24" s="33"/>
      <c r="J24" s="89">
        <f>J25</f>
        <v>103.6</v>
      </c>
      <c r="K24" s="89">
        <f>K27</f>
        <v>174.5</v>
      </c>
      <c r="L24" s="90">
        <f>L27</f>
        <v>163.5</v>
      </c>
    </row>
    <row r="25" spans="1:12" ht="84" customHeight="1">
      <c r="A25" s="53" t="s">
        <v>162</v>
      </c>
      <c r="B25" s="37" t="s">
        <v>71</v>
      </c>
      <c r="C25" s="23" t="s">
        <v>37</v>
      </c>
      <c r="D25" s="3" t="s">
        <v>74</v>
      </c>
      <c r="E25" s="52" t="s">
        <v>77</v>
      </c>
      <c r="F25" s="99" t="s">
        <v>164</v>
      </c>
      <c r="G25" s="30"/>
      <c r="H25" s="23"/>
      <c r="I25" s="33"/>
      <c r="J25" s="89">
        <f>J26</f>
        <v>103.6</v>
      </c>
      <c r="K25" s="89">
        <f t="shared" ref="K25:L25" si="6">K26</f>
        <v>174.5</v>
      </c>
      <c r="L25" s="89">
        <f t="shared" si="6"/>
        <v>163.5</v>
      </c>
    </row>
    <row r="26" spans="1:12" ht="30.75" customHeight="1">
      <c r="A26" s="53" t="s">
        <v>163</v>
      </c>
      <c r="B26" s="37" t="s">
        <v>71</v>
      </c>
      <c r="C26" s="23" t="s">
        <v>37</v>
      </c>
      <c r="D26" s="3" t="s">
        <v>74</v>
      </c>
      <c r="E26" s="52" t="s">
        <v>77</v>
      </c>
      <c r="F26" s="99" t="s">
        <v>165</v>
      </c>
      <c r="G26" s="30"/>
      <c r="H26" s="23"/>
      <c r="I26" s="33"/>
      <c r="J26" s="89">
        <f>J27</f>
        <v>103.6</v>
      </c>
      <c r="K26" s="89">
        <f t="shared" ref="K26:L26" si="7">K27</f>
        <v>174.5</v>
      </c>
      <c r="L26" s="89">
        <f t="shared" si="7"/>
        <v>163.5</v>
      </c>
    </row>
    <row r="27" spans="1:12" ht="15.75">
      <c r="A27" s="211" t="s">
        <v>23</v>
      </c>
      <c r="B27" s="37" t="s">
        <v>71</v>
      </c>
      <c r="C27" s="23" t="s">
        <v>37</v>
      </c>
      <c r="D27" s="3" t="s">
        <v>74</v>
      </c>
      <c r="E27" s="52" t="s">
        <v>77</v>
      </c>
      <c r="F27" s="99" t="s">
        <v>165</v>
      </c>
      <c r="G27" s="30" t="s">
        <v>24</v>
      </c>
      <c r="H27" s="23"/>
      <c r="I27" s="33"/>
      <c r="J27" s="89">
        <f>J28</f>
        <v>103.6</v>
      </c>
      <c r="K27" s="89">
        <f t="shared" ref="K27:L28" si="8">K28</f>
        <v>174.5</v>
      </c>
      <c r="L27" s="90">
        <f t="shared" si="8"/>
        <v>163.5</v>
      </c>
    </row>
    <row r="28" spans="1:12" ht="63" customHeight="1">
      <c r="A28" s="211" t="s">
        <v>115</v>
      </c>
      <c r="B28" s="37" t="s">
        <v>71</v>
      </c>
      <c r="C28" s="3" t="s">
        <v>37</v>
      </c>
      <c r="D28" s="3" t="s">
        <v>74</v>
      </c>
      <c r="E28" s="219">
        <v>41110</v>
      </c>
      <c r="F28" s="98" t="s">
        <v>165</v>
      </c>
      <c r="G28" s="220" t="s">
        <v>24</v>
      </c>
      <c r="H28" s="26" t="s">
        <v>25</v>
      </c>
      <c r="I28" s="33"/>
      <c r="J28" s="89">
        <f>J29</f>
        <v>103.6</v>
      </c>
      <c r="K28" s="89">
        <f t="shared" si="8"/>
        <v>174.5</v>
      </c>
      <c r="L28" s="90">
        <f t="shared" si="8"/>
        <v>163.5</v>
      </c>
    </row>
    <row r="29" spans="1:12" ht="47.25">
      <c r="A29" s="214" t="s">
        <v>265</v>
      </c>
      <c r="B29" s="38" t="s">
        <v>71</v>
      </c>
      <c r="C29" s="12" t="s">
        <v>37</v>
      </c>
      <c r="D29" s="12" t="s">
        <v>74</v>
      </c>
      <c r="E29" s="221" t="s">
        <v>77</v>
      </c>
      <c r="F29" s="12" t="s">
        <v>165</v>
      </c>
      <c r="G29" s="36" t="s">
        <v>24</v>
      </c>
      <c r="H29" s="27" t="s">
        <v>25</v>
      </c>
      <c r="I29" s="12">
        <v>910</v>
      </c>
      <c r="J29" s="217">
        <f>'Прил 5'!J25</f>
        <v>103.6</v>
      </c>
      <c r="K29" s="217">
        <f>'Прил 5'!K25</f>
        <v>174.5</v>
      </c>
      <c r="L29" s="217">
        <f>'Прил 5'!L25</f>
        <v>163.5</v>
      </c>
    </row>
    <row r="30" spans="1:12" ht="31.5">
      <c r="A30" s="21" t="s">
        <v>290</v>
      </c>
      <c r="B30" s="37" t="s">
        <v>71</v>
      </c>
      <c r="C30" s="3" t="s">
        <v>37</v>
      </c>
      <c r="D30" s="3" t="s">
        <v>74</v>
      </c>
      <c r="E30" s="62" t="s">
        <v>78</v>
      </c>
      <c r="F30" s="301"/>
      <c r="G30" s="303"/>
      <c r="H30" s="22"/>
      <c r="I30" s="304"/>
      <c r="J30" s="197">
        <f>J31+J36</f>
        <v>147.6</v>
      </c>
      <c r="K30" s="197">
        <f t="shared" ref="K30:L30" si="9">K31+K36</f>
        <v>68.3</v>
      </c>
      <c r="L30" s="197">
        <f t="shared" si="9"/>
        <v>68.5</v>
      </c>
    </row>
    <row r="31" spans="1:12" ht="47.25">
      <c r="A31" s="21" t="s">
        <v>159</v>
      </c>
      <c r="B31" s="37" t="s">
        <v>71</v>
      </c>
      <c r="C31" s="3" t="s">
        <v>37</v>
      </c>
      <c r="D31" s="3" t="s">
        <v>74</v>
      </c>
      <c r="E31" s="62" t="s">
        <v>78</v>
      </c>
      <c r="F31" s="301" t="s">
        <v>160</v>
      </c>
      <c r="G31" s="303"/>
      <c r="H31" s="22"/>
      <c r="I31" s="304"/>
      <c r="J31" s="197">
        <f>J32</f>
        <v>90</v>
      </c>
      <c r="K31" s="197">
        <f t="shared" ref="K31:L34" si="10">K32</f>
        <v>10.7</v>
      </c>
      <c r="L31" s="197">
        <f t="shared" si="10"/>
        <v>10.9</v>
      </c>
    </row>
    <row r="32" spans="1:12" ht="15.75">
      <c r="A32" s="54" t="s">
        <v>79</v>
      </c>
      <c r="B32" s="37" t="s">
        <v>71</v>
      </c>
      <c r="C32" s="3" t="s">
        <v>37</v>
      </c>
      <c r="D32" s="3" t="s">
        <v>74</v>
      </c>
      <c r="E32" s="62" t="s">
        <v>78</v>
      </c>
      <c r="F32" s="301" t="s">
        <v>161</v>
      </c>
      <c r="G32" s="303"/>
      <c r="H32" s="22"/>
      <c r="I32" s="304"/>
      <c r="J32" s="197">
        <f>J33</f>
        <v>90</v>
      </c>
      <c r="K32" s="197">
        <f t="shared" si="10"/>
        <v>10.7</v>
      </c>
      <c r="L32" s="197">
        <f t="shared" si="10"/>
        <v>10.9</v>
      </c>
    </row>
    <row r="33" spans="1:12" ht="15.75">
      <c r="A33" s="211" t="s">
        <v>23</v>
      </c>
      <c r="B33" s="37" t="s">
        <v>71</v>
      </c>
      <c r="C33" s="3" t="s">
        <v>37</v>
      </c>
      <c r="D33" s="3" t="s">
        <v>74</v>
      </c>
      <c r="E33" s="62" t="s">
        <v>78</v>
      </c>
      <c r="F33" s="301" t="s">
        <v>161</v>
      </c>
      <c r="G33" s="303" t="s">
        <v>24</v>
      </c>
      <c r="H33" s="22"/>
      <c r="I33" s="304"/>
      <c r="J33" s="197">
        <f>J34</f>
        <v>90</v>
      </c>
      <c r="K33" s="197">
        <f t="shared" si="10"/>
        <v>10.7</v>
      </c>
      <c r="L33" s="197">
        <f t="shared" si="10"/>
        <v>10.9</v>
      </c>
    </row>
    <row r="34" spans="1:12" ht="63">
      <c r="A34" s="211" t="s">
        <v>115</v>
      </c>
      <c r="B34" s="37" t="s">
        <v>71</v>
      </c>
      <c r="C34" s="3" t="s">
        <v>37</v>
      </c>
      <c r="D34" s="3" t="s">
        <v>74</v>
      </c>
      <c r="E34" s="62" t="s">
        <v>78</v>
      </c>
      <c r="F34" s="301" t="s">
        <v>161</v>
      </c>
      <c r="G34" s="303" t="s">
        <v>24</v>
      </c>
      <c r="H34" s="22" t="s">
        <v>25</v>
      </c>
      <c r="I34" s="304"/>
      <c r="J34" s="197">
        <f>J35</f>
        <v>90</v>
      </c>
      <c r="K34" s="197">
        <f t="shared" si="10"/>
        <v>10.7</v>
      </c>
      <c r="L34" s="197">
        <f t="shared" si="10"/>
        <v>10.9</v>
      </c>
    </row>
    <row r="35" spans="1:12" ht="47.25">
      <c r="A35" s="214" t="s">
        <v>265</v>
      </c>
      <c r="B35" s="38" t="s">
        <v>71</v>
      </c>
      <c r="C35" s="12" t="s">
        <v>37</v>
      </c>
      <c r="D35" s="12" t="s">
        <v>74</v>
      </c>
      <c r="E35" s="221" t="s">
        <v>78</v>
      </c>
      <c r="F35" s="12" t="s">
        <v>161</v>
      </c>
      <c r="G35" s="36" t="s">
        <v>24</v>
      </c>
      <c r="H35" s="27" t="s">
        <v>25</v>
      </c>
      <c r="I35" s="39">
        <v>910</v>
      </c>
      <c r="J35" s="217">
        <f>'Прил 5'!J28</f>
        <v>90</v>
      </c>
      <c r="K35" s="217">
        <f>'Прил 5'!K28</f>
        <v>10.7</v>
      </c>
      <c r="L35" s="217">
        <f>'Прил 5'!L28</f>
        <v>10.9</v>
      </c>
    </row>
    <row r="36" spans="1:12" ht="31.5">
      <c r="A36" s="21" t="s">
        <v>158</v>
      </c>
      <c r="B36" s="37" t="s">
        <v>71</v>
      </c>
      <c r="C36" s="3" t="s">
        <v>37</v>
      </c>
      <c r="D36" s="3" t="s">
        <v>74</v>
      </c>
      <c r="E36" s="62" t="s">
        <v>78</v>
      </c>
      <c r="F36" s="98" t="s">
        <v>167</v>
      </c>
      <c r="G36" s="30"/>
      <c r="H36" s="23"/>
      <c r="I36" s="33"/>
      <c r="J36" s="89">
        <f>J37</f>
        <v>57.6</v>
      </c>
      <c r="K36" s="89">
        <f t="shared" ref="K36:L39" si="11">K37</f>
        <v>57.6</v>
      </c>
      <c r="L36" s="89">
        <f t="shared" ref="L36:L37" si="12">L37</f>
        <v>57.6</v>
      </c>
    </row>
    <row r="37" spans="1:12" ht="47.25">
      <c r="A37" s="21" t="s">
        <v>159</v>
      </c>
      <c r="B37" s="37" t="s">
        <v>71</v>
      </c>
      <c r="C37" s="3" t="s">
        <v>37</v>
      </c>
      <c r="D37" s="3" t="s">
        <v>74</v>
      </c>
      <c r="E37" s="62" t="s">
        <v>78</v>
      </c>
      <c r="F37" s="98" t="s">
        <v>169</v>
      </c>
      <c r="G37" s="30"/>
      <c r="H37" s="23"/>
      <c r="I37" s="33"/>
      <c r="J37" s="89">
        <f>J38</f>
        <v>57.6</v>
      </c>
      <c r="K37" s="89">
        <f t="shared" si="11"/>
        <v>57.6</v>
      </c>
      <c r="L37" s="89">
        <f t="shared" si="12"/>
        <v>57.6</v>
      </c>
    </row>
    <row r="38" spans="1:12" ht="15.75">
      <c r="A38" s="211" t="s">
        <v>23</v>
      </c>
      <c r="B38" s="37" t="s">
        <v>71</v>
      </c>
      <c r="C38" s="3" t="s">
        <v>37</v>
      </c>
      <c r="D38" s="3" t="s">
        <v>74</v>
      </c>
      <c r="E38" s="62" t="s">
        <v>78</v>
      </c>
      <c r="F38" s="98" t="s">
        <v>169</v>
      </c>
      <c r="G38" s="30" t="s">
        <v>24</v>
      </c>
      <c r="H38" s="23"/>
      <c r="I38" s="33"/>
      <c r="J38" s="89">
        <f>J39</f>
        <v>57.6</v>
      </c>
      <c r="K38" s="89">
        <f t="shared" si="11"/>
        <v>57.6</v>
      </c>
      <c r="L38" s="90">
        <f t="shared" si="11"/>
        <v>57.6</v>
      </c>
    </row>
    <row r="39" spans="1:12" ht="69.75" customHeight="1">
      <c r="A39" s="211" t="s">
        <v>115</v>
      </c>
      <c r="B39" s="37" t="s">
        <v>71</v>
      </c>
      <c r="C39" s="3" t="s">
        <v>37</v>
      </c>
      <c r="D39" s="3" t="s">
        <v>74</v>
      </c>
      <c r="E39" s="62" t="s">
        <v>78</v>
      </c>
      <c r="F39" s="98" t="s">
        <v>169</v>
      </c>
      <c r="G39" s="30" t="s">
        <v>24</v>
      </c>
      <c r="H39" s="23" t="s">
        <v>25</v>
      </c>
      <c r="I39" s="33"/>
      <c r="J39" s="89">
        <f>J40</f>
        <v>57.6</v>
      </c>
      <c r="K39" s="89">
        <f t="shared" si="11"/>
        <v>57.6</v>
      </c>
      <c r="L39" s="90">
        <f t="shared" si="11"/>
        <v>57.6</v>
      </c>
    </row>
    <row r="40" spans="1:12" ht="47.25">
      <c r="A40" s="214" t="s">
        <v>265</v>
      </c>
      <c r="B40" s="38" t="s">
        <v>71</v>
      </c>
      <c r="C40" s="12" t="s">
        <v>37</v>
      </c>
      <c r="D40" s="12" t="s">
        <v>74</v>
      </c>
      <c r="E40" s="221" t="s">
        <v>78</v>
      </c>
      <c r="F40" s="12" t="s">
        <v>169</v>
      </c>
      <c r="G40" s="36" t="s">
        <v>24</v>
      </c>
      <c r="H40" s="27" t="s">
        <v>25</v>
      </c>
      <c r="I40" s="39">
        <v>910</v>
      </c>
      <c r="J40" s="217">
        <f>'Прил 5'!J29</f>
        <v>57.6</v>
      </c>
      <c r="K40" s="217">
        <f>'Прил 5'!K29</f>
        <v>57.6</v>
      </c>
      <c r="L40" s="217">
        <f>'Прил 5'!L29</f>
        <v>57.6</v>
      </c>
    </row>
    <row r="41" spans="1:12" ht="63">
      <c r="A41" s="308" t="s">
        <v>296</v>
      </c>
      <c r="B41" s="37" t="s">
        <v>71</v>
      </c>
      <c r="C41" s="3" t="s">
        <v>37</v>
      </c>
      <c r="D41" s="301" t="s">
        <v>74</v>
      </c>
      <c r="E41" s="302" t="s">
        <v>295</v>
      </c>
      <c r="F41" s="301"/>
      <c r="G41" s="303"/>
      <c r="H41" s="22"/>
      <c r="I41" s="304"/>
      <c r="J41" s="197">
        <f>J42+J47</f>
        <v>205.89999999999998</v>
      </c>
      <c r="K41" s="197">
        <f t="shared" ref="K41:L41" si="13">K42+K47</f>
        <v>0</v>
      </c>
      <c r="L41" s="197">
        <f t="shared" si="13"/>
        <v>0</v>
      </c>
    </row>
    <row r="42" spans="1:12" ht="78.75">
      <c r="A42" s="53" t="s">
        <v>162</v>
      </c>
      <c r="B42" s="37" t="s">
        <v>71</v>
      </c>
      <c r="C42" s="3" t="s">
        <v>37</v>
      </c>
      <c r="D42" s="301" t="s">
        <v>74</v>
      </c>
      <c r="E42" s="302" t="s">
        <v>295</v>
      </c>
      <c r="F42" s="301" t="s">
        <v>164</v>
      </c>
      <c r="G42" s="303"/>
      <c r="H42" s="22"/>
      <c r="I42" s="304"/>
      <c r="J42" s="197">
        <f>J43</f>
        <v>163.1</v>
      </c>
      <c r="K42" s="197">
        <f t="shared" ref="K42:L45" si="14">K43</f>
        <v>0</v>
      </c>
      <c r="L42" s="197">
        <f t="shared" si="14"/>
        <v>0</v>
      </c>
    </row>
    <row r="43" spans="1:12" ht="31.5">
      <c r="A43" s="53" t="s">
        <v>163</v>
      </c>
      <c r="B43" s="37" t="s">
        <v>71</v>
      </c>
      <c r="C43" s="3" t="s">
        <v>37</v>
      </c>
      <c r="D43" s="301" t="s">
        <v>74</v>
      </c>
      <c r="E43" s="302" t="s">
        <v>295</v>
      </c>
      <c r="F43" s="301" t="s">
        <v>165</v>
      </c>
      <c r="G43" s="303"/>
      <c r="H43" s="22"/>
      <c r="I43" s="304"/>
      <c r="J43" s="197">
        <f>J44</f>
        <v>163.1</v>
      </c>
      <c r="K43" s="197">
        <f t="shared" si="14"/>
        <v>0</v>
      </c>
      <c r="L43" s="197">
        <f t="shared" si="14"/>
        <v>0</v>
      </c>
    </row>
    <row r="44" spans="1:12" ht="15.75">
      <c r="A44" s="211" t="s">
        <v>23</v>
      </c>
      <c r="B44" s="37" t="s">
        <v>71</v>
      </c>
      <c r="C44" s="3" t="s">
        <v>37</v>
      </c>
      <c r="D44" s="301" t="s">
        <v>74</v>
      </c>
      <c r="E44" s="302" t="s">
        <v>295</v>
      </c>
      <c r="F44" s="301" t="s">
        <v>165</v>
      </c>
      <c r="G44" s="303" t="s">
        <v>24</v>
      </c>
      <c r="H44" s="22"/>
      <c r="I44" s="304"/>
      <c r="J44" s="197">
        <f>J45</f>
        <v>163.1</v>
      </c>
      <c r="K44" s="197">
        <f t="shared" si="14"/>
        <v>0</v>
      </c>
      <c r="L44" s="197">
        <f t="shared" si="14"/>
        <v>0</v>
      </c>
    </row>
    <row r="45" spans="1:12" ht="63">
      <c r="A45" s="211" t="s">
        <v>115</v>
      </c>
      <c r="B45" s="37" t="s">
        <v>71</v>
      </c>
      <c r="C45" s="3" t="s">
        <v>37</v>
      </c>
      <c r="D45" s="301" t="s">
        <v>74</v>
      </c>
      <c r="E45" s="302" t="s">
        <v>295</v>
      </c>
      <c r="F45" s="301" t="s">
        <v>165</v>
      </c>
      <c r="G45" s="303" t="s">
        <v>24</v>
      </c>
      <c r="H45" s="22" t="s">
        <v>25</v>
      </c>
      <c r="I45" s="304"/>
      <c r="J45" s="197">
        <f>J46</f>
        <v>163.1</v>
      </c>
      <c r="K45" s="197">
        <f t="shared" si="14"/>
        <v>0</v>
      </c>
      <c r="L45" s="197">
        <f t="shared" si="14"/>
        <v>0</v>
      </c>
    </row>
    <row r="46" spans="1:12" ht="47.25">
      <c r="A46" s="214" t="s">
        <v>265</v>
      </c>
      <c r="B46" s="38" t="s">
        <v>71</v>
      </c>
      <c r="C46" s="12" t="s">
        <v>37</v>
      </c>
      <c r="D46" s="12" t="s">
        <v>74</v>
      </c>
      <c r="E46" s="215" t="s">
        <v>295</v>
      </c>
      <c r="F46" s="12" t="s">
        <v>165</v>
      </c>
      <c r="G46" s="36" t="s">
        <v>24</v>
      </c>
      <c r="H46" s="27" t="s">
        <v>25</v>
      </c>
      <c r="I46" s="39" t="s">
        <v>291</v>
      </c>
      <c r="J46" s="217">
        <f>'Прил 5'!J33</f>
        <v>163.1</v>
      </c>
      <c r="K46" s="217">
        <f>'Прил 5'!K33</f>
        <v>0</v>
      </c>
      <c r="L46" s="217">
        <f>'Прил 5'!L33</f>
        <v>0</v>
      </c>
    </row>
    <row r="47" spans="1:12" ht="35.25" customHeight="1">
      <c r="A47" s="21" t="s">
        <v>159</v>
      </c>
      <c r="B47" s="37" t="s">
        <v>71</v>
      </c>
      <c r="C47" s="3" t="s">
        <v>37</v>
      </c>
      <c r="D47" s="301" t="s">
        <v>74</v>
      </c>
      <c r="E47" s="302" t="s">
        <v>295</v>
      </c>
      <c r="F47" s="301" t="s">
        <v>160</v>
      </c>
      <c r="G47" s="303"/>
      <c r="H47" s="22"/>
      <c r="I47" s="304"/>
      <c r="J47" s="197">
        <f>J48</f>
        <v>42.8</v>
      </c>
      <c r="K47" s="197">
        <f t="shared" ref="K47:L50" si="15">K48</f>
        <v>0</v>
      </c>
      <c r="L47" s="197">
        <f t="shared" si="15"/>
        <v>0</v>
      </c>
    </row>
    <row r="48" spans="1:12" ht="15.75">
      <c r="A48" s="54" t="s">
        <v>79</v>
      </c>
      <c r="B48" s="37" t="s">
        <v>71</v>
      </c>
      <c r="C48" s="3" t="s">
        <v>37</v>
      </c>
      <c r="D48" s="301" t="s">
        <v>74</v>
      </c>
      <c r="E48" s="302" t="s">
        <v>295</v>
      </c>
      <c r="F48" s="301" t="s">
        <v>161</v>
      </c>
      <c r="G48" s="303"/>
      <c r="H48" s="22"/>
      <c r="I48" s="304"/>
      <c r="J48" s="197">
        <f>J49</f>
        <v>42.8</v>
      </c>
      <c r="K48" s="197">
        <f t="shared" si="15"/>
        <v>0</v>
      </c>
      <c r="L48" s="197">
        <f t="shared" si="15"/>
        <v>0</v>
      </c>
    </row>
    <row r="49" spans="1:53" ht="15.75">
      <c r="A49" s="211" t="s">
        <v>23</v>
      </c>
      <c r="B49" s="37" t="s">
        <v>71</v>
      </c>
      <c r="C49" s="3" t="s">
        <v>37</v>
      </c>
      <c r="D49" s="301" t="s">
        <v>74</v>
      </c>
      <c r="E49" s="302" t="s">
        <v>295</v>
      </c>
      <c r="F49" s="301" t="s">
        <v>161</v>
      </c>
      <c r="G49" s="303" t="s">
        <v>24</v>
      </c>
      <c r="H49" s="22"/>
      <c r="I49" s="304"/>
      <c r="J49" s="197">
        <f>J50</f>
        <v>42.8</v>
      </c>
      <c r="K49" s="197">
        <f t="shared" si="15"/>
        <v>0</v>
      </c>
      <c r="L49" s="197">
        <f t="shared" si="15"/>
        <v>0</v>
      </c>
    </row>
    <row r="50" spans="1:53" ht="63">
      <c r="A50" s="211" t="s">
        <v>115</v>
      </c>
      <c r="B50" s="37" t="s">
        <v>71</v>
      </c>
      <c r="C50" s="3" t="s">
        <v>37</v>
      </c>
      <c r="D50" s="301" t="s">
        <v>74</v>
      </c>
      <c r="E50" s="302" t="s">
        <v>295</v>
      </c>
      <c r="F50" s="301" t="s">
        <v>161</v>
      </c>
      <c r="G50" s="303" t="s">
        <v>24</v>
      </c>
      <c r="H50" s="22" t="s">
        <v>25</v>
      </c>
      <c r="I50" s="304"/>
      <c r="J50" s="197">
        <f>J51</f>
        <v>42.8</v>
      </c>
      <c r="K50" s="197">
        <f t="shared" si="15"/>
        <v>0</v>
      </c>
      <c r="L50" s="197">
        <f t="shared" si="15"/>
        <v>0</v>
      </c>
    </row>
    <row r="51" spans="1:53" ht="47.25">
      <c r="A51" s="214" t="s">
        <v>265</v>
      </c>
      <c r="B51" s="38" t="s">
        <v>71</v>
      </c>
      <c r="C51" s="12" t="s">
        <v>37</v>
      </c>
      <c r="D51" s="12" t="s">
        <v>74</v>
      </c>
      <c r="E51" s="215" t="s">
        <v>295</v>
      </c>
      <c r="F51" s="12" t="s">
        <v>161</v>
      </c>
      <c r="G51" s="36" t="s">
        <v>24</v>
      </c>
      <c r="H51" s="27" t="s">
        <v>25</v>
      </c>
      <c r="I51" s="39" t="s">
        <v>291</v>
      </c>
      <c r="J51" s="217">
        <f>'Прил 5'!J35</f>
        <v>42.8</v>
      </c>
      <c r="K51" s="217">
        <f>'Прил 5'!K35</f>
        <v>0</v>
      </c>
      <c r="L51" s="217">
        <f>'Прил 5'!L35</f>
        <v>0</v>
      </c>
    </row>
    <row r="52" spans="1:53" ht="63">
      <c r="A52" s="95" t="s">
        <v>273</v>
      </c>
      <c r="B52" s="40">
        <v>89</v>
      </c>
      <c r="C52" s="24"/>
      <c r="D52" s="26"/>
      <c r="E52" s="219"/>
      <c r="F52" s="98"/>
      <c r="G52" s="220"/>
      <c r="H52" s="26"/>
      <c r="I52" s="33"/>
      <c r="J52" s="101">
        <f>J53</f>
        <v>429.2</v>
      </c>
      <c r="K52" s="101">
        <f t="shared" ref="K52:L52" si="16">K53</f>
        <v>447.6</v>
      </c>
      <c r="L52" s="101">
        <f t="shared" si="16"/>
        <v>454.70000000000005</v>
      </c>
    </row>
    <row r="53" spans="1:53" ht="70.900000000000006" customHeight="1">
      <c r="A53" s="95" t="s">
        <v>274</v>
      </c>
      <c r="B53" s="223">
        <v>89</v>
      </c>
      <c r="C53" s="224" t="s">
        <v>36</v>
      </c>
      <c r="D53" s="98"/>
      <c r="E53" s="225"/>
      <c r="F53" s="98"/>
      <c r="G53" s="226"/>
      <c r="H53" s="98"/>
      <c r="I53" s="226"/>
      <c r="J53" s="101">
        <f>J59+J65+J71+J89+J95+J101+J112+J77+J83+J106</f>
        <v>429.2</v>
      </c>
      <c r="K53" s="101">
        <f t="shared" ref="K53:L53" si="17">K59+K65+K71+K89+K95+K101+K112+K77+K83+K106</f>
        <v>447.6</v>
      </c>
      <c r="L53" s="101">
        <f t="shared" si="17"/>
        <v>454.70000000000005</v>
      </c>
    </row>
    <row r="54" spans="1:53" ht="15.75">
      <c r="A54" s="211" t="s">
        <v>109</v>
      </c>
      <c r="B54" s="41">
        <v>89</v>
      </c>
      <c r="C54" s="3">
        <v>1</v>
      </c>
      <c r="D54" s="3" t="s">
        <v>74</v>
      </c>
      <c r="E54" s="62" t="s">
        <v>110</v>
      </c>
      <c r="F54" s="98"/>
      <c r="G54" s="220"/>
      <c r="H54" s="26"/>
      <c r="I54" s="26"/>
      <c r="J54" s="89">
        <f>J57</f>
        <v>66.400000000000006</v>
      </c>
      <c r="K54" s="89">
        <f>K57</f>
        <v>69.099999999999994</v>
      </c>
      <c r="L54" s="90">
        <f>L57</f>
        <v>71.3</v>
      </c>
    </row>
    <row r="55" spans="1:53" ht="31.5">
      <c r="A55" s="80" t="s">
        <v>154</v>
      </c>
      <c r="B55" s="41">
        <v>89</v>
      </c>
      <c r="C55" s="3">
        <v>1</v>
      </c>
      <c r="D55" s="3" t="s">
        <v>74</v>
      </c>
      <c r="E55" s="62" t="s">
        <v>110</v>
      </c>
      <c r="F55" s="98" t="s">
        <v>156</v>
      </c>
      <c r="G55" s="220"/>
      <c r="H55" s="26"/>
      <c r="I55" s="26"/>
      <c r="J55" s="89">
        <f>J56</f>
        <v>66.400000000000006</v>
      </c>
      <c r="K55" s="89">
        <f t="shared" ref="K55:L55" si="18">K56</f>
        <v>69.099999999999994</v>
      </c>
      <c r="L55" s="89">
        <f t="shared" si="18"/>
        <v>71.3</v>
      </c>
    </row>
    <row r="56" spans="1:53" ht="31.5">
      <c r="A56" s="80" t="s">
        <v>155</v>
      </c>
      <c r="B56" s="41">
        <v>89</v>
      </c>
      <c r="C56" s="3">
        <v>1</v>
      </c>
      <c r="D56" s="3" t="s">
        <v>74</v>
      </c>
      <c r="E56" s="62" t="s">
        <v>110</v>
      </c>
      <c r="F56" s="98" t="s">
        <v>157</v>
      </c>
      <c r="G56" s="220"/>
      <c r="H56" s="26"/>
      <c r="I56" s="26"/>
      <c r="J56" s="89">
        <f>J57</f>
        <v>66.400000000000006</v>
      </c>
      <c r="K56" s="89">
        <f t="shared" ref="K56:L56" si="19">K57</f>
        <v>69.099999999999994</v>
      </c>
      <c r="L56" s="89">
        <f t="shared" si="19"/>
        <v>71.3</v>
      </c>
    </row>
    <row r="57" spans="1:53" ht="15.75">
      <c r="A57" s="211" t="s">
        <v>108</v>
      </c>
      <c r="B57" s="41">
        <v>89</v>
      </c>
      <c r="C57" s="3">
        <v>1</v>
      </c>
      <c r="D57" s="3" t="s">
        <v>74</v>
      </c>
      <c r="E57" s="62" t="s">
        <v>110</v>
      </c>
      <c r="F57" s="98" t="s">
        <v>157</v>
      </c>
      <c r="G57" s="220" t="s">
        <v>67</v>
      </c>
      <c r="H57" s="26"/>
      <c r="I57" s="26"/>
      <c r="J57" s="89">
        <f>J58</f>
        <v>66.400000000000006</v>
      </c>
      <c r="K57" s="89">
        <f t="shared" ref="K57:L58" si="20">K58</f>
        <v>69.099999999999994</v>
      </c>
      <c r="L57" s="90">
        <f t="shared" si="20"/>
        <v>71.3</v>
      </c>
    </row>
    <row r="58" spans="1:53" ht="15.75">
      <c r="A58" s="211" t="s">
        <v>39</v>
      </c>
      <c r="B58" s="41">
        <v>89</v>
      </c>
      <c r="C58" s="3">
        <v>1</v>
      </c>
      <c r="D58" s="3" t="s">
        <v>74</v>
      </c>
      <c r="E58" s="62" t="s">
        <v>110</v>
      </c>
      <c r="F58" s="98" t="s">
        <v>157</v>
      </c>
      <c r="G58" s="220" t="s">
        <v>67</v>
      </c>
      <c r="H58" s="26" t="s">
        <v>24</v>
      </c>
      <c r="I58" s="26"/>
      <c r="J58" s="89">
        <f>J59</f>
        <v>66.400000000000006</v>
      </c>
      <c r="K58" s="89">
        <f t="shared" si="20"/>
        <v>69.099999999999994</v>
      </c>
      <c r="L58" s="90">
        <f t="shared" si="20"/>
        <v>71.3</v>
      </c>
    </row>
    <row r="59" spans="1:53" ht="52.15" customHeight="1">
      <c r="A59" s="214" t="s">
        <v>265</v>
      </c>
      <c r="B59" s="42">
        <v>89</v>
      </c>
      <c r="C59" s="12">
        <v>1</v>
      </c>
      <c r="D59" s="12" t="s">
        <v>74</v>
      </c>
      <c r="E59" s="221" t="s">
        <v>110</v>
      </c>
      <c r="F59" s="12" t="s">
        <v>157</v>
      </c>
      <c r="G59" s="39" t="s">
        <v>67</v>
      </c>
      <c r="H59" s="12" t="s">
        <v>24</v>
      </c>
      <c r="I59" s="12">
        <v>910</v>
      </c>
      <c r="J59" s="217">
        <f>'Прил 5'!J85</f>
        <v>66.400000000000006</v>
      </c>
      <c r="K59" s="217">
        <f>'Прил 5'!K85</f>
        <v>69.099999999999994</v>
      </c>
      <c r="L59" s="217">
        <f>'Прил 5'!L85</f>
        <v>71.3</v>
      </c>
    </row>
    <row r="60" spans="1:53" ht="52.9" customHeight="1">
      <c r="A60" s="96" t="s">
        <v>275</v>
      </c>
      <c r="B60" s="37">
        <v>89</v>
      </c>
      <c r="C60" s="3" t="s">
        <v>36</v>
      </c>
      <c r="D60" s="3" t="s">
        <v>74</v>
      </c>
      <c r="E60" s="62" t="s">
        <v>83</v>
      </c>
      <c r="F60" s="98"/>
      <c r="G60" s="220"/>
      <c r="H60" s="26"/>
      <c r="I60" s="33"/>
      <c r="J60" s="89">
        <f>J63</f>
        <v>1</v>
      </c>
      <c r="K60" s="89">
        <f>K63</f>
        <v>1</v>
      </c>
      <c r="L60" s="90">
        <f>L63</f>
        <v>1</v>
      </c>
    </row>
    <row r="61" spans="1:53" s="178" customFormat="1" ht="21.6" customHeight="1">
      <c r="A61" s="56" t="s">
        <v>166</v>
      </c>
      <c r="B61" s="37" t="s">
        <v>85</v>
      </c>
      <c r="C61" s="3" t="s">
        <v>36</v>
      </c>
      <c r="D61" s="3" t="s">
        <v>74</v>
      </c>
      <c r="E61" s="62" t="s">
        <v>83</v>
      </c>
      <c r="F61" s="3" t="s">
        <v>167</v>
      </c>
      <c r="G61" s="33"/>
      <c r="H61" s="3"/>
      <c r="I61" s="33"/>
      <c r="J61" s="67">
        <f>J62</f>
        <v>1</v>
      </c>
      <c r="K61" s="67">
        <f t="shared" ref="K61:L61" si="21">K62</f>
        <v>1</v>
      </c>
      <c r="L61" s="67">
        <f t="shared" si="21"/>
        <v>1</v>
      </c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  <c r="AA61" s="222"/>
      <c r="AB61" s="222"/>
      <c r="AC61" s="222"/>
      <c r="AD61" s="222"/>
      <c r="AE61" s="222"/>
      <c r="AF61" s="222"/>
      <c r="AG61" s="222"/>
      <c r="AH61" s="222"/>
      <c r="AI61" s="222"/>
      <c r="AJ61" s="222"/>
      <c r="AK61" s="222"/>
      <c r="AL61" s="222"/>
      <c r="AM61" s="222"/>
      <c r="AN61" s="222"/>
      <c r="AO61" s="222"/>
      <c r="AP61" s="222"/>
      <c r="AQ61" s="222"/>
      <c r="AR61" s="222"/>
      <c r="AS61" s="222"/>
      <c r="AT61" s="222"/>
      <c r="AU61" s="222"/>
      <c r="AV61" s="222"/>
      <c r="AW61" s="222"/>
      <c r="AX61" s="222"/>
      <c r="AY61" s="222"/>
      <c r="AZ61" s="222"/>
      <c r="BA61" s="222"/>
    </row>
    <row r="62" spans="1:53" s="178" customFormat="1" ht="22.15" customHeight="1">
      <c r="A62" s="21" t="s">
        <v>84</v>
      </c>
      <c r="B62" s="37" t="s">
        <v>85</v>
      </c>
      <c r="C62" s="3" t="s">
        <v>36</v>
      </c>
      <c r="D62" s="3" t="s">
        <v>74</v>
      </c>
      <c r="E62" s="62" t="s">
        <v>83</v>
      </c>
      <c r="F62" s="3" t="s">
        <v>86</v>
      </c>
      <c r="G62" s="33"/>
      <c r="H62" s="3"/>
      <c r="I62" s="33"/>
      <c r="J62" s="67">
        <f>J63</f>
        <v>1</v>
      </c>
      <c r="K62" s="67">
        <f t="shared" ref="K62:L62" si="22">K63</f>
        <v>1</v>
      </c>
      <c r="L62" s="67">
        <f t="shared" si="22"/>
        <v>1</v>
      </c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/>
      <c r="AC62" s="222"/>
      <c r="AD62" s="222"/>
      <c r="AE62" s="222"/>
      <c r="AF62" s="222"/>
      <c r="AG62" s="222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2"/>
      <c r="AT62" s="222"/>
      <c r="AU62" s="222"/>
      <c r="AV62" s="222"/>
      <c r="AW62" s="222"/>
      <c r="AX62" s="222"/>
      <c r="AY62" s="222"/>
      <c r="AZ62" s="222"/>
      <c r="BA62" s="222"/>
    </row>
    <row r="63" spans="1:53" ht="15.75">
      <c r="A63" s="211" t="s">
        <v>23</v>
      </c>
      <c r="B63" s="37" t="s">
        <v>85</v>
      </c>
      <c r="C63" s="3" t="s">
        <v>36</v>
      </c>
      <c r="D63" s="3" t="s">
        <v>74</v>
      </c>
      <c r="E63" s="62" t="s">
        <v>83</v>
      </c>
      <c r="F63" s="98" t="s">
        <v>86</v>
      </c>
      <c r="G63" s="220" t="s">
        <v>24</v>
      </c>
      <c r="H63" s="26"/>
      <c r="I63" s="33"/>
      <c r="J63" s="89">
        <f>J64</f>
        <v>1</v>
      </c>
      <c r="K63" s="89">
        <f t="shared" ref="K63:L64" si="23">K64</f>
        <v>1</v>
      </c>
      <c r="L63" s="90">
        <f t="shared" si="23"/>
        <v>1</v>
      </c>
    </row>
    <row r="64" spans="1:53" ht="15.75">
      <c r="A64" s="211" t="s">
        <v>116</v>
      </c>
      <c r="B64" s="37" t="s">
        <v>85</v>
      </c>
      <c r="C64" s="3" t="s">
        <v>36</v>
      </c>
      <c r="D64" s="3" t="s">
        <v>74</v>
      </c>
      <c r="E64" s="62" t="s">
        <v>83</v>
      </c>
      <c r="F64" s="98" t="s">
        <v>86</v>
      </c>
      <c r="G64" s="220" t="s">
        <v>24</v>
      </c>
      <c r="H64" s="26" t="s">
        <v>82</v>
      </c>
      <c r="I64" s="3"/>
      <c r="J64" s="89">
        <f>J65</f>
        <v>1</v>
      </c>
      <c r="K64" s="89">
        <f t="shared" si="23"/>
        <v>1</v>
      </c>
      <c r="L64" s="90">
        <f t="shared" si="23"/>
        <v>1</v>
      </c>
    </row>
    <row r="65" spans="1:12" ht="47.25">
      <c r="A65" s="214" t="s">
        <v>265</v>
      </c>
      <c r="B65" s="43">
        <v>89</v>
      </c>
      <c r="C65" s="29" t="s">
        <v>36</v>
      </c>
      <c r="D65" s="12" t="s">
        <v>74</v>
      </c>
      <c r="E65" s="221" t="s">
        <v>83</v>
      </c>
      <c r="F65" s="12" t="s">
        <v>86</v>
      </c>
      <c r="G65" s="39" t="s">
        <v>24</v>
      </c>
      <c r="H65" s="12" t="s">
        <v>82</v>
      </c>
      <c r="I65" s="28">
        <v>910</v>
      </c>
      <c r="J65" s="217">
        <f>'Прил 5'!J46</f>
        <v>1</v>
      </c>
      <c r="K65" s="217">
        <f>'Прил 5'!K46</f>
        <v>1</v>
      </c>
      <c r="L65" s="217">
        <f>'Прил 5'!L46</f>
        <v>1</v>
      </c>
    </row>
    <row r="66" spans="1:12" ht="15.75">
      <c r="A66" s="211" t="s">
        <v>112</v>
      </c>
      <c r="B66" s="41">
        <v>89</v>
      </c>
      <c r="C66" s="3">
        <v>1</v>
      </c>
      <c r="D66" s="3" t="s">
        <v>74</v>
      </c>
      <c r="E66" s="62">
        <v>41240</v>
      </c>
      <c r="F66" s="98"/>
      <c r="G66" s="220"/>
      <c r="H66" s="26"/>
      <c r="I66" s="26"/>
      <c r="J66" s="89">
        <f>J69</f>
        <v>1</v>
      </c>
      <c r="K66" s="89">
        <f>K69</f>
        <v>1</v>
      </c>
      <c r="L66" s="90">
        <f>L69</f>
        <v>1</v>
      </c>
    </row>
    <row r="67" spans="1:12" ht="31.5">
      <c r="A67" s="21" t="s">
        <v>151</v>
      </c>
      <c r="B67" s="41">
        <v>89</v>
      </c>
      <c r="C67" s="3">
        <v>1</v>
      </c>
      <c r="D67" s="3" t="s">
        <v>74</v>
      </c>
      <c r="E67" s="62" t="s">
        <v>117</v>
      </c>
      <c r="F67" s="98" t="s">
        <v>152</v>
      </c>
      <c r="G67" s="220"/>
      <c r="H67" s="26"/>
      <c r="I67" s="26"/>
      <c r="J67" s="89">
        <f>J68</f>
        <v>1</v>
      </c>
      <c r="K67" s="89">
        <f t="shared" ref="K67:L67" si="24">K68</f>
        <v>1</v>
      </c>
      <c r="L67" s="89">
        <f t="shared" si="24"/>
        <v>1</v>
      </c>
    </row>
    <row r="68" spans="1:12" ht="15.75">
      <c r="A68" s="56" t="s">
        <v>113</v>
      </c>
      <c r="B68" s="41">
        <v>89</v>
      </c>
      <c r="C68" s="3">
        <v>1</v>
      </c>
      <c r="D68" s="3" t="s">
        <v>74</v>
      </c>
      <c r="E68" s="62" t="s">
        <v>117</v>
      </c>
      <c r="F68" s="98" t="s">
        <v>262</v>
      </c>
      <c r="G68" s="220"/>
      <c r="H68" s="26"/>
      <c r="I68" s="26"/>
      <c r="J68" s="89">
        <f>J69</f>
        <v>1</v>
      </c>
      <c r="K68" s="89">
        <f t="shared" ref="K68:L68" si="25">K69</f>
        <v>1</v>
      </c>
      <c r="L68" s="89">
        <f t="shared" si="25"/>
        <v>1</v>
      </c>
    </row>
    <row r="69" spans="1:12" ht="31.5">
      <c r="A69" s="211" t="s">
        <v>26</v>
      </c>
      <c r="B69" s="41">
        <v>89</v>
      </c>
      <c r="C69" s="3">
        <v>1</v>
      </c>
      <c r="D69" s="3" t="s">
        <v>74</v>
      </c>
      <c r="E69" s="62" t="s">
        <v>117</v>
      </c>
      <c r="F69" s="98" t="s">
        <v>262</v>
      </c>
      <c r="G69" s="220" t="s">
        <v>68</v>
      </c>
      <c r="H69" s="26"/>
      <c r="I69" s="26"/>
      <c r="J69" s="89">
        <f>J70</f>
        <v>1</v>
      </c>
      <c r="K69" s="89">
        <f t="shared" ref="K69:L70" si="26">K70</f>
        <v>1</v>
      </c>
      <c r="L69" s="90">
        <f t="shared" si="26"/>
        <v>1</v>
      </c>
    </row>
    <row r="70" spans="1:12" ht="31.5">
      <c r="A70" s="211" t="s">
        <v>111</v>
      </c>
      <c r="B70" s="41">
        <v>89</v>
      </c>
      <c r="C70" s="3">
        <v>1</v>
      </c>
      <c r="D70" s="3" t="s">
        <v>74</v>
      </c>
      <c r="E70" s="62" t="s">
        <v>117</v>
      </c>
      <c r="F70" s="98" t="s">
        <v>262</v>
      </c>
      <c r="G70" s="220" t="s">
        <v>68</v>
      </c>
      <c r="H70" s="26" t="s">
        <v>24</v>
      </c>
      <c r="I70" s="26"/>
      <c r="J70" s="89">
        <f>J71</f>
        <v>1</v>
      </c>
      <c r="K70" s="89">
        <f t="shared" si="26"/>
        <v>1</v>
      </c>
      <c r="L70" s="90">
        <f t="shared" si="26"/>
        <v>1</v>
      </c>
    </row>
    <row r="71" spans="1:12" ht="47.25">
      <c r="A71" s="214" t="s">
        <v>265</v>
      </c>
      <c r="B71" s="39">
        <v>89</v>
      </c>
      <c r="C71" s="12">
        <v>1</v>
      </c>
      <c r="D71" s="12" t="s">
        <v>74</v>
      </c>
      <c r="E71" s="221" t="s">
        <v>117</v>
      </c>
      <c r="F71" s="12" t="s">
        <v>262</v>
      </c>
      <c r="G71" s="39" t="s">
        <v>68</v>
      </c>
      <c r="H71" s="12" t="s">
        <v>24</v>
      </c>
      <c r="I71" s="12">
        <v>910</v>
      </c>
      <c r="J71" s="217">
        <f>'Прил 5'!J92</f>
        <v>1</v>
      </c>
      <c r="K71" s="217">
        <f>'Прил 5'!K92</f>
        <v>1</v>
      </c>
      <c r="L71" s="217">
        <f>'Прил 5'!L92</f>
        <v>1</v>
      </c>
    </row>
    <row r="72" spans="1:12" ht="15.75">
      <c r="A72" s="21" t="s">
        <v>107</v>
      </c>
      <c r="B72" s="23" t="s">
        <v>85</v>
      </c>
      <c r="C72" s="25">
        <v>0</v>
      </c>
      <c r="D72" s="26" t="s">
        <v>74</v>
      </c>
      <c r="E72" s="227">
        <v>43010</v>
      </c>
      <c r="F72" s="228"/>
      <c r="G72" s="229"/>
      <c r="H72" s="24"/>
      <c r="I72" s="24"/>
      <c r="J72" s="89">
        <f>J75</f>
        <v>47</v>
      </c>
      <c r="K72" s="89">
        <f>K75</f>
        <v>45.7</v>
      </c>
      <c r="L72" s="90">
        <f>L75</f>
        <v>36.4</v>
      </c>
    </row>
    <row r="73" spans="1:12" ht="31.5" customHeight="1">
      <c r="A73" s="21" t="s">
        <v>159</v>
      </c>
      <c r="B73" s="23" t="s">
        <v>85</v>
      </c>
      <c r="C73" s="25">
        <v>0</v>
      </c>
      <c r="D73" s="26" t="s">
        <v>74</v>
      </c>
      <c r="E73" s="227">
        <v>43010</v>
      </c>
      <c r="F73" s="228">
        <v>200</v>
      </c>
      <c r="G73" s="229"/>
      <c r="H73" s="24"/>
      <c r="I73" s="24"/>
      <c r="J73" s="89">
        <f>J74</f>
        <v>47</v>
      </c>
      <c r="K73" s="89">
        <f t="shared" ref="K73:L73" si="27">K74</f>
        <v>45.7</v>
      </c>
      <c r="L73" s="89">
        <f t="shared" si="27"/>
        <v>36.4</v>
      </c>
    </row>
    <row r="74" spans="1:12" ht="15.75">
      <c r="A74" s="54" t="s">
        <v>79</v>
      </c>
      <c r="B74" s="23" t="s">
        <v>85</v>
      </c>
      <c r="C74" s="25">
        <v>0</v>
      </c>
      <c r="D74" s="26" t="s">
        <v>74</v>
      </c>
      <c r="E74" s="227">
        <v>43010</v>
      </c>
      <c r="F74" s="228">
        <v>240</v>
      </c>
      <c r="G74" s="229"/>
      <c r="H74" s="24"/>
      <c r="I74" s="24"/>
      <c r="J74" s="89">
        <f>J75</f>
        <v>47</v>
      </c>
      <c r="K74" s="89">
        <f t="shared" ref="K74:L74" si="28">K75</f>
        <v>45.7</v>
      </c>
      <c r="L74" s="89">
        <f t="shared" si="28"/>
        <v>36.4</v>
      </c>
    </row>
    <row r="75" spans="1:12" ht="15.75">
      <c r="A75" s="211" t="s">
        <v>104</v>
      </c>
      <c r="B75" s="23" t="s">
        <v>85</v>
      </c>
      <c r="C75" s="25">
        <v>0</v>
      </c>
      <c r="D75" s="26" t="s">
        <v>74</v>
      </c>
      <c r="E75" s="227">
        <v>43010</v>
      </c>
      <c r="F75" s="228">
        <v>240</v>
      </c>
      <c r="G75" s="229" t="s">
        <v>27</v>
      </c>
      <c r="H75" s="24"/>
      <c r="I75" s="24"/>
      <c r="J75" s="89">
        <f>J76</f>
        <v>47</v>
      </c>
      <c r="K75" s="89">
        <f t="shared" ref="K75:L76" si="29">K76</f>
        <v>45.7</v>
      </c>
      <c r="L75" s="90">
        <f t="shared" si="29"/>
        <v>36.4</v>
      </c>
    </row>
    <row r="76" spans="1:12" ht="15.75">
      <c r="A76" s="58" t="s">
        <v>106</v>
      </c>
      <c r="B76" s="23" t="s">
        <v>85</v>
      </c>
      <c r="C76" s="25">
        <v>0</v>
      </c>
      <c r="D76" s="26" t="s">
        <v>74</v>
      </c>
      <c r="E76" s="227">
        <v>43010</v>
      </c>
      <c r="F76" s="228">
        <v>240</v>
      </c>
      <c r="G76" s="229" t="s">
        <v>27</v>
      </c>
      <c r="H76" s="24" t="s">
        <v>64</v>
      </c>
      <c r="I76" s="24"/>
      <c r="J76" s="89">
        <f>J77</f>
        <v>47</v>
      </c>
      <c r="K76" s="89">
        <f t="shared" si="29"/>
        <v>45.7</v>
      </c>
      <c r="L76" s="90">
        <f t="shared" si="29"/>
        <v>36.4</v>
      </c>
    </row>
    <row r="77" spans="1:12" ht="47.25">
      <c r="A77" s="214" t="s">
        <v>265</v>
      </c>
      <c r="B77" s="27" t="s">
        <v>85</v>
      </c>
      <c r="C77" s="28">
        <v>0</v>
      </c>
      <c r="D77" s="12" t="s">
        <v>74</v>
      </c>
      <c r="E77" s="230">
        <v>43010</v>
      </c>
      <c r="F77" s="28">
        <v>240</v>
      </c>
      <c r="G77" s="231" t="s">
        <v>27</v>
      </c>
      <c r="H77" s="29" t="s">
        <v>64</v>
      </c>
      <c r="I77" s="29">
        <v>910</v>
      </c>
      <c r="J77" s="217">
        <f>'Прил 5'!J75</f>
        <v>47</v>
      </c>
      <c r="K77" s="217">
        <f>'Прил 5'!K75</f>
        <v>45.7</v>
      </c>
      <c r="L77" s="217">
        <f>'Прил 5'!L75</f>
        <v>36.4</v>
      </c>
    </row>
    <row r="78" spans="1:12" ht="15.75">
      <c r="A78" s="96" t="s">
        <v>245</v>
      </c>
      <c r="B78" s="23" t="s">
        <v>85</v>
      </c>
      <c r="C78" s="25">
        <v>0</v>
      </c>
      <c r="D78" s="26" t="s">
        <v>74</v>
      </c>
      <c r="E78" s="227">
        <v>43040</v>
      </c>
      <c r="F78" s="228"/>
      <c r="G78" s="232"/>
      <c r="H78" s="24"/>
      <c r="I78" s="24"/>
      <c r="J78" s="89">
        <f>J81</f>
        <v>15.9</v>
      </c>
      <c r="K78" s="89">
        <f>K81</f>
        <v>17.100000000000001</v>
      </c>
      <c r="L78" s="90">
        <f>L81</f>
        <v>12.1</v>
      </c>
    </row>
    <row r="79" spans="1:12" ht="36" customHeight="1">
      <c r="A79" s="21" t="s">
        <v>159</v>
      </c>
      <c r="B79" s="23" t="s">
        <v>85</v>
      </c>
      <c r="C79" s="25">
        <v>0</v>
      </c>
      <c r="D79" s="26" t="s">
        <v>74</v>
      </c>
      <c r="E79" s="227">
        <v>43040</v>
      </c>
      <c r="F79" s="228">
        <v>200</v>
      </c>
      <c r="G79" s="232"/>
      <c r="H79" s="24"/>
      <c r="I79" s="24"/>
      <c r="J79" s="89">
        <f>J80</f>
        <v>15.9</v>
      </c>
      <c r="K79" s="89">
        <f t="shared" ref="K79:L79" si="30">K80</f>
        <v>17.100000000000001</v>
      </c>
      <c r="L79" s="89">
        <f t="shared" si="30"/>
        <v>12.1</v>
      </c>
    </row>
    <row r="80" spans="1:12" ht="15.75">
      <c r="A80" s="54" t="s">
        <v>79</v>
      </c>
      <c r="B80" s="23" t="s">
        <v>85</v>
      </c>
      <c r="C80" s="25">
        <v>0</v>
      </c>
      <c r="D80" s="26" t="s">
        <v>74</v>
      </c>
      <c r="E80" s="227">
        <v>43040</v>
      </c>
      <c r="F80" s="228">
        <v>240</v>
      </c>
      <c r="G80" s="232"/>
      <c r="H80" s="24"/>
      <c r="I80" s="24"/>
      <c r="J80" s="89">
        <f>J81</f>
        <v>15.9</v>
      </c>
      <c r="K80" s="89">
        <f t="shared" ref="K80:L80" si="31">K81</f>
        <v>17.100000000000001</v>
      </c>
      <c r="L80" s="89">
        <f t="shared" si="31"/>
        <v>12.1</v>
      </c>
    </row>
    <row r="81" spans="1:19" ht="15.75">
      <c r="A81" s="211" t="s">
        <v>104</v>
      </c>
      <c r="B81" s="23" t="s">
        <v>85</v>
      </c>
      <c r="C81" s="25">
        <v>0</v>
      </c>
      <c r="D81" s="26" t="s">
        <v>74</v>
      </c>
      <c r="E81" s="227">
        <v>43040</v>
      </c>
      <c r="F81" s="228">
        <v>240</v>
      </c>
      <c r="G81" s="220" t="s">
        <v>27</v>
      </c>
      <c r="H81" s="24"/>
      <c r="I81" s="24"/>
      <c r="J81" s="89">
        <f>J82</f>
        <v>15.9</v>
      </c>
      <c r="K81" s="89">
        <f t="shared" ref="K81:L82" si="32">K82</f>
        <v>17.100000000000001</v>
      </c>
      <c r="L81" s="90">
        <f t="shared" si="32"/>
        <v>12.1</v>
      </c>
    </row>
    <row r="82" spans="1:19" ht="15.75">
      <c r="A82" s="58" t="s">
        <v>106</v>
      </c>
      <c r="B82" s="23" t="s">
        <v>85</v>
      </c>
      <c r="C82" s="25">
        <v>0</v>
      </c>
      <c r="D82" s="26" t="s">
        <v>74</v>
      </c>
      <c r="E82" s="227">
        <v>43040</v>
      </c>
      <c r="F82" s="228">
        <v>240</v>
      </c>
      <c r="G82" s="220" t="s">
        <v>27</v>
      </c>
      <c r="H82" s="24" t="s">
        <v>64</v>
      </c>
      <c r="I82" s="24"/>
      <c r="J82" s="89">
        <f>J83</f>
        <v>15.9</v>
      </c>
      <c r="K82" s="89">
        <f t="shared" si="32"/>
        <v>17.100000000000001</v>
      </c>
      <c r="L82" s="90">
        <f t="shared" si="32"/>
        <v>12.1</v>
      </c>
    </row>
    <row r="83" spans="1:19" ht="55.5" customHeight="1">
      <c r="A83" s="214" t="s">
        <v>265</v>
      </c>
      <c r="B83" s="27" t="s">
        <v>85</v>
      </c>
      <c r="C83" s="28">
        <v>0</v>
      </c>
      <c r="D83" s="12" t="s">
        <v>74</v>
      </c>
      <c r="E83" s="230">
        <v>43040</v>
      </c>
      <c r="F83" s="28">
        <v>240</v>
      </c>
      <c r="G83" s="39" t="s">
        <v>27</v>
      </c>
      <c r="H83" s="29" t="s">
        <v>64</v>
      </c>
      <c r="I83" s="29">
        <v>910</v>
      </c>
      <c r="J83" s="217">
        <f>'Прил 5'!J78</f>
        <v>15.9</v>
      </c>
      <c r="K83" s="217">
        <f>'Прил 5'!K78</f>
        <v>17.100000000000001</v>
      </c>
      <c r="L83" s="217">
        <f>'Прил 5'!L78</f>
        <v>12.1</v>
      </c>
    </row>
    <row r="84" spans="1:19" ht="78.75">
      <c r="A84" s="58" t="s">
        <v>261</v>
      </c>
      <c r="B84" s="30">
        <v>89</v>
      </c>
      <c r="C84" s="23">
        <v>1</v>
      </c>
      <c r="D84" s="23" t="s">
        <v>74</v>
      </c>
      <c r="E84" s="52" t="s">
        <v>105</v>
      </c>
      <c r="F84" s="99"/>
      <c r="G84" s="220"/>
      <c r="H84" s="26"/>
      <c r="I84" s="26"/>
      <c r="J84" s="89">
        <f>J87</f>
        <v>0.4</v>
      </c>
      <c r="K84" s="89">
        <f>K87</f>
        <v>0.4</v>
      </c>
      <c r="L84" s="90">
        <f>L87</f>
        <v>0.4</v>
      </c>
      <c r="M84" s="347"/>
      <c r="N84" s="348"/>
      <c r="O84" s="348"/>
      <c r="P84" s="348"/>
      <c r="Q84" s="348"/>
      <c r="R84" s="348"/>
      <c r="S84" s="348"/>
    </row>
    <row r="85" spans="1:19" ht="47.25">
      <c r="A85" s="21" t="s">
        <v>159</v>
      </c>
      <c r="B85" s="30">
        <v>89</v>
      </c>
      <c r="C85" s="23">
        <v>1</v>
      </c>
      <c r="D85" s="23" t="s">
        <v>74</v>
      </c>
      <c r="E85" s="52" t="s">
        <v>105</v>
      </c>
      <c r="F85" s="99" t="s">
        <v>160</v>
      </c>
      <c r="G85" s="220"/>
      <c r="H85" s="26"/>
      <c r="I85" s="26"/>
      <c r="J85" s="89">
        <f>J86</f>
        <v>0.4</v>
      </c>
      <c r="K85" s="89">
        <f t="shared" ref="K85:L85" si="33">K86</f>
        <v>0.4</v>
      </c>
      <c r="L85" s="89">
        <f t="shared" si="33"/>
        <v>0.4</v>
      </c>
    </row>
    <row r="86" spans="1:19" ht="15.75">
      <c r="A86" s="54" t="s">
        <v>79</v>
      </c>
      <c r="B86" s="30">
        <v>89</v>
      </c>
      <c r="C86" s="23">
        <v>1</v>
      </c>
      <c r="D86" s="23" t="s">
        <v>74</v>
      </c>
      <c r="E86" s="52" t="s">
        <v>105</v>
      </c>
      <c r="F86" s="99" t="s">
        <v>161</v>
      </c>
      <c r="G86" s="220"/>
      <c r="H86" s="26"/>
      <c r="I86" s="26"/>
      <c r="J86" s="89">
        <f>J87</f>
        <v>0.4</v>
      </c>
      <c r="K86" s="89">
        <f t="shared" ref="K86:L86" si="34">K87</f>
        <v>0.4</v>
      </c>
      <c r="L86" s="89">
        <f t="shared" si="34"/>
        <v>0.4</v>
      </c>
    </row>
    <row r="87" spans="1:19" ht="15.75">
      <c r="A87" s="211" t="s">
        <v>28</v>
      </c>
      <c r="B87" s="30">
        <v>89</v>
      </c>
      <c r="C87" s="23">
        <v>1</v>
      </c>
      <c r="D87" s="23" t="s">
        <v>74</v>
      </c>
      <c r="E87" s="52" t="s">
        <v>105</v>
      </c>
      <c r="F87" s="99" t="s">
        <v>161</v>
      </c>
      <c r="G87" s="220" t="s">
        <v>27</v>
      </c>
      <c r="H87" s="26"/>
      <c r="I87" s="26"/>
      <c r="J87" s="89">
        <f>J88</f>
        <v>0.4</v>
      </c>
      <c r="K87" s="89">
        <f>K88</f>
        <v>0.4</v>
      </c>
      <c r="L87" s="90">
        <f>L88</f>
        <v>0.4</v>
      </c>
    </row>
    <row r="88" spans="1:19" ht="15.75">
      <c r="A88" s="211" t="s">
        <v>104</v>
      </c>
      <c r="B88" s="30">
        <v>89</v>
      </c>
      <c r="C88" s="23">
        <v>1</v>
      </c>
      <c r="D88" s="23" t="s">
        <v>74</v>
      </c>
      <c r="E88" s="52" t="s">
        <v>105</v>
      </c>
      <c r="F88" s="99" t="s">
        <v>161</v>
      </c>
      <c r="G88" s="220" t="s">
        <v>27</v>
      </c>
      <c r="H88" s="26" t="s">
        <v>63</v>
      </c>
      <c r="I88" s="26"/>
      <c r="J88" s="89">
        <f>J89</f>
        <v>0.4</v>
      </c>
      <c r="K88" s="89">
        <f t="shared" ref="K88:L88" si="35">K89</f>
        <v>0.4</v>
      </c>
      <c r="L88" s="90">
        <f t="shared" si="35"/>
        <v>0.4</v>
      </c>
    </row>
    <row r="89" spans="1:19" ht="47.25">
      <c r="A89" s="214" t="s">
        <v>265</v>
      </c>
      <c r="B89" s="36">
        <v>89</v>
      </c>
      <c r="C89" s="27">
        <v>1</v>
      </c>
      <c r="D89" s="27" t="s">
        <v>74</v>
      </c>
      <c r="E89" s="215" t="s">
        <v>105</v>
      </c>
      <c r="F89" s="27" t="s">
        <v>161</v>
      </c>
      <c r="G89" s="39" t="s">
        <v>27</v>
      </c>
      <c r="H89" s="12" t="s">
        <v>63</v>
      </c>
      <c r="I89" s="12">
        <v>910</v>
      </c>
      <c r="J89" s="217">
        <f>'Прил 5'!J69</f>
        <v>0.4</v>
      </c>
      <c r="K89" s="217">
        <f>'Прил 5'!K69</f>
        <v>0.4</v>
      </c>
      <c r="L89" s="217">
        <f>'Прил 5'!L69</f>
        <v>0.4</v>
      </c>
    </row>
    <row r="90" spans="1:19" ht="65.45" customHeight="1">
      <c r="A90" s="298" t="s">
        <v>260</v>
      </c>
      <c r="B90" s="3" t="s">
        <v>85</v>
      </c>
      <c r="C90" s="3" t="s">
        <v>36</v>
      </c>
      <c r="D90" s="3" t="s">
        <v>74</v>
      </c>
      <c r="E90" s="62" t="s">
        <v>103</v>
      </c>
      <c r="F90" s="98"/>
      <c r="G90" s="33"/>
      <c r="H90" s="3"/>
      <c r="I90" s="3"/>
      <c r="J90" s="89">
        <f>J93</f>
        <v>218.7</v>
      </c>
      <c r="K90" s="89">
        <f>K93</f>
        <v>234.4</v>
      </c>
      <c r="L90" s="90">
        <f>L93</f>
        <v>251.8</v>
      </c>
      <c r="M90" s="347"/>
      <c r="N90" s="348"/>
      <c r="O90" s="348"/>
      <c r="P90" s="348"/>
      <c r="Q90" s="348"/>
      <c r="R90" s="348"/>
      <c r="S90" s="348"/>
    </row>
    <row r="91" spans="1:19" ht="37.15" customHeight="1">
      <c r="A91" s="21" t="s">
        <v>159</v>
      </c>
      <c r="B91" s="3" t="s">
        <v>85</v>
      </c>
      <c r="C91" s="3" t="s">
        <v>36</v>
      </c>
      <c r="D91" s="3" t="s">
        <v>74</v>
      </c>
      <c r="E91" s="62" t="s">
        <v>103</v>
      </c>
      <c r="F91" s="98" t="s">
        <v>160</v>
      </c>
      <c r="G91" s="33"/>
      <c r="H91" s="3"/>
      <c r="I91" s="3"/>
      <c r="J91" s="89">
        <f>J92</f>
        <v>218.7</v>
      </c>
      <c r="K91" s="89">
        <f t="shared" ref="K91:L91" si="36">K92</f>
        <v>234.4</v>
      </c>
      <c r="L91" s="89">
        <f t="shared" si="36"/>
        <v>251.8</v>
      </c>
      <c r="M91" s="296"/>
      <c r="N91" s="296"/>
      <c r="O91" s="296"/>
      <c r="P91" s="296"/>
      <c r="Q91" s="296"/>
      <c r="R91" s="296"/>
      <c r="S91" s="296"/>
    </row>
    <row r="92" spans="1:19" ht="21" customHeight="1">
      <c r="A92" s="54" t="s">
        <v>79</v>
      </c>
      <c r="B92" s="3" t="s">
        <v>85</v>
      </c>
      <c r="C92" s="3" t="s">
        <v>36</v>
      </c>
      <c r="D92" s="3" t="s">
        <v>74</v>
      </c>
      <c r="E92" s="62" t="s">
        <v>103</v>
      </c>
      <c r="F92" s="98" t="s">
        <v>161</v>
      </c>
      <c r="G92" s="33"/>
      <c r="H92" s="3"/>
      <c r="I92" s="3"/>
      <c r="J92" s="89">
        <f>J93</f>
        <v>218.7</v>
      </c>
      <c r="K92" s="89">
        <f t="shared" ref="K92:L92" si="37">K93</f>
        <v>234.4</v>
      </c>
      <c r="L92" s="89">
        <f t="shared" si="37"/>
        <v>251.8</v>
      </c>
      <c r="M92" s="296"/>
      <c r="N92" s="296"/>
      <c r="O92" s="296"/>
      <c r="P92" s="296"/>
      <c r="Q92" s="296"/>
      <c r="R92" s="296"/>
      <c r="S92" s="296"/>
    </row>
    <row r="93" spans="1:19" ht="16.5" customHeight="1">
      <c r="A93" s="21" t="s">
        <v>101</v>
      </c>
      <c r="B93" s="3" t="s">
        <v>85</v>
      </c>
      <c r="C93" s="3" t="s">
        <v>36</v>
      </c>
      <c r="D93" s="3" t="s">
        <v>74</v>
      </c>
      <c r="E93" s="62" t="s">
        <v>103</v>
      </c>
      <c r="F93" s="98" t="s">
        <v>161</v>
      </c>
      <c r="G93" s="33" t="s">
        <v>25</v>
      </c>
      <c r="H93" s="3"/>
      <c r="I93" s="3"/>
      <c r="J93" s="89">
        <f>J94</f>
        <v>218.7</v>
      </c>
      <c r="K93" s="89">
        <f t="shared" ref="K93:L94" si="38">K94</f>
        <v>234.4</v>
      </c>
      <c r="L93" s="90">
        <f t="shared" si="38"/>
        <v>251.8</v>
      </c>
    </row>
    <row r="94" spans="1:19" ht="18.75" customHeight="1">
      <c r="A94" s="54" t="s">
        <v>102</v>
      </c>
      <c r="B94" s="3" t="s">
        <v>85</v>
      </c>
      <c r="C94" s="3" t="s">
        <v>36</v>
      </c>
      <c r="D94" s="3" t="s">
        <v>74</v>
      </c>
      <c r="E94" s="62" t="s">
        <v>103</v>
      </c>
      <c r="F94" s="98" t="s">
        <v>161</v>
      </c>
      <c r="G94" s="33" t="s">
        <v>25</v>
      </c>
      <c r="H94" s="3" t="s">
        <v>66</v>
      </c>
      <c r="I94" s="3"/>
      <c r="J94" s="89">
        <f>J95</f>
        <v>218.7</v>
      </c>
      <c r="K94" s="89">
        <f t="shared" si="38"/>
        <v>234.4</v>
      </c>
      <c r="L94" s="90">
        <f t="shared" si="38"/>
        <v>251.8</v>
      </c>
    </row>
    <row r="95" spans="1:19" ht="55.5" customHeight="1">
      <c r="A95" s="214" t="s">
        <v>265</v>
      </c>
      <c r="B95" s="12" t="s">
        <v>85</v>
      </c>
      <c r="C95" s="12" t="s">
        <v>36</v>
      </c>
      <c r="D95" s="12" t="s">
        <v>74</v>
      </c>
      <c r="E95" s="221" t="s">
        <v>103</v>
      </c>
      <c r="F95" s="12" t="s">
        <v>161</v>
      </c>
      <c r="G95" s="39" t="s">
        <v>25</v>
      </c>
      <c r="H95" s="12" t="s">
        <v>66</v>
      </c>
      <c r="I95" s="12">
        <v>910</v>
      </c>
      <c r="J95" s="217">
        <f>'Прил 5'!J62</f>
        <v>218.7</v>
      </c>
      <c r="K95" s="217">
        <f>'Прил 5'!K62</f>
        <v>234.4</v>
      </c>
      <c r="L95" s="217">
        <f>'Прил 5'!L62</f>
        <v>251.8</v>
      </c>
    </row>
    <row r="96" spans="1:19" ht="31.5">
      <c r="A96" s="211" t="s">
        <v>99</v>
      </c>
      <c r="B96" s="40">
        <v>89</v>
      </c>
      <c r="C96" s="24" t="s">
        <v>36</v>
      </c>
      <c r="D96" s="3" t="s">
        <v>74</v>
      </c>
      <c r="E96" s="219" t="s">
        <v>100</v>
      </c>
      <c r="F96" s="98"/>
      <c r="G96" s="220"/>
      <c r="H96" s="26"/>
      <c r="I96" s="25"/>
      <c r="J96" s="89">
        <f>J99+J102</f>
        <v>78.7</v>
      </c>
      <c r="K96" s="89">
        <f t="shared" ref="K96:L96" si="39">K99+K102</f>
        <v>78.8</v>
      </c>
      <c r="L96" s="89">
        <f t="shared" si="39"/>
        <v>80.599999999999994</v>
      </c>
    </row>
    <row r="97" spans="1:12" ht="78.75">
      <c r="A97" s="53" t="s">
        <v>162</v>
      </c>
      <c r="B97" s="40">
        <v>89</v>
      </c>
      <c r="C97" s="24" t="s">
        <v>36</v>
      </c>
      <c r="D97" s="3" t="s">
        <v>74</v>
      </c>
      <c r="E97" s="219" t="s">
        <v>100</v>
      </c>
      <c r="F97" s="98" t="s">
        <v>164</v>
      </c>
      <c r="G97" s="220"/>
      <c r="H97" s="26"/>
      <c r="I97" s="25"/>
      <c r="J97" s="89">
        <f>J98</f>
        <v>74.8</v>
      </c>
      <c r="K97" s="89">
        <f t="shared" ref="K97:L97" si="40">K98</f>
        <v>74.8</v>
      </c>
      <c r="L97" s="89">
        <f t="shared" si="40"/>
        <v>76.599999999999994</v>
      </c>
    </row>
    <row r="98" spans="1:12" ht="31.5">
      <c r="A98" s="53" t="s">
        <v>163</v>
      </c>
      <c r="B98" s="40">
        <v>89</v>
      </c>
      <c r="C98" s="24" t="s">
        <v>36</v>
      </c>
      <c r="D98" s="3" t="s">
        <v>74</v>
      </c>
      <c r="E98" s="219" t="s">
        <v>100</v>
      </c>
      <c r="F98" s="98" t="s">
        <v>165</v>
      </c>
      <c r="G98" s="220"/>
      <c r="H98" s="26"/>
      <c r="I98" s="25"/>
      <c r="J98" s="89">
        <f>J99</f>
        <v>74.8</v>
      </c>
      <c r="K98" s="89">
        <f t="shared" ref="K98:L98" si="41">K99</f>
        <v>74.8</v>
      </c>
      <c r="L98" s="89">
        <f t="shared" si="41"/>
        <v>76.599999999999994</v>
      </c>
    </row>
    <row r="99" spans="1:12" ht="15.75">
      <c r="A99" s="211" t="s">
        <v>97</v>
      </c>
      <c r="B99" s="40">
        <v>89</v>
      </c>
      <c r="C99" s="24" t="s">
        <v>36</v>
      </c>
      <c r="D99" s="3" t="s">
        <v>74</v>
      </c>
      <c r="E99" s="219" t="s">
        <v>100</v>
      </c>
      <c r="F99" s="98" t="s">
        <v>165</v>
      </c>
      <c r="G99" s="220" t="s">
        <v>63</v>
      </c>
      <c r="H99" s="26"/>
      <c r="I99" s="25"/>
      <c r="J99" s="89">
        <f>J100</f>
        <v>74.8</v>
      </c>
      <c r="K99" s="89">
        <f t="shared" ref="K99:L100" si="42">K100</f>
        <v>74.8</v>
      </c>
      <c r="L99" s="90">
        <f t="shared" si="42"/>
        <v>76.599999999999994</v>
      </c>
    </row>
    <row r="100" spans="1:12" ht="21.75" customHeight="1">
      <c r="A100" s="211" t="s">
        <v>98</v>
      </c>
      <c r="B100" s="40">
        <v>89</v>
      </c>
      <c r="C100" s="24" t="s">
        <v>36</v>
      </c>
      <c r="D100" s="3" t="s">
        <v>74</v>
      </c>
      <c r="E100" s="219" t="s">
        <v>100</v>
      </c>
      <c r="F100" s="98" t="s">
        <v>165</v>
      </c>
      <c r="G100" s="220" t="s">
        <v>63</v>
      </c>
      <c r="H100" s="26" t="s">
        <v>64</v>
      </c>
      <c r="I100" s="25"/>
      <c r="J100" s="89">
        <f>J101</f>
        <v>74.8</v>
      </c>
      <c r="K100" s="89">
        <f t="shared" si="42"/>
        <v>74.8</v>
      </c>
      <c r="L100" s="90">
        <f t="shared" si="42"/>
        <v>76.599999999999994</v>
      </c>
    </row>
    <row r="101" spans="1:12" ht="47.25">
      <c r="A101" s="214" t="s">
        <v>265</v>
      </c>
      <c r="B101" s="39">
        <v>89</v>
      </c>
      <c r="C101" s="12">
        <v>1</v>
      </c>
      <c r="D101" s="12" t="s">
        <v>74</v>
      </c>
      <c r="E101" s="221" t="s">
        <v>100</v>
      </c>
      <c r="F101" s="12" t="s">
        <v>165</v>
      </c>
      <c r="G101" s="39" t="s">
        <v>63</v>
      </c>
      <c r="H101" s="12" t="s">
        <v>64</v>
      </c>
      <c r="I101" s="12">
        <v>910</v>
      </c>
      <c r="J101" s="217">
        <f>'Прил 5'!J53</f>
        <v>74.8</v>
      </c>
      <c r="K101" s="217">
        <f>'Прил 5'!K53</f>
        <v>74.8</v>
      </c>
      <c r="L101" s="217">
        <f>'Прил 5'!L53</f>
        <v>76.599999999999994</v>
      </c>
    </row>
    <row r="102" spans="1:12" ht="78.75">
      <c r="A102" s="53" t="s">
        <v>162</v>
      </c>
      <c r="B102" s="40">
        <v>89</v>
      </c>
      <c r="C102" s="24" t="s">
        <v>36</v>
      </c>
      <c r="D102" s="3" t="s">
        <v>74</v>
      </c>
      <c r="E102" s="219" t="s">
        <v>100</v>
      </c>
      <c r="F102" s="98" t="s">
        <v>160</v>
      </c>
      <c r="G102" s="220"/>
      <c r="H102" s="26"/>
      <c r="I102" s="25"/>
      <c r="J102" s="89">
        <f>J103</f>
        <v>3.9</v>
      </c>
      <c r="K102" s="89">
        <f t="shared" ref="K102:L105" si="43">K103</f>
        <v>4</v>
      </c>
      <c r="L102" s="89">
        <f t="shared" ref="L102:L103" si="44">L103</f>
        <v>4</v>
      </c>
    </row>
    <row r="103" spans="1:12" ht="31.5">
      <c r="A103" s="53" t="s">
        <v>163</v>
      </c>
      <c r="B103" s="40">
        <v>89</v>
      </c>
      <c r="C103" s="24" t="s">
        <v>36</v>
      </c>
      <c r="D103" s="3" t="s">
        <v>74</v>
      </c>
      <c r="E103" s="219" t="s">
        <v>100</v>
      </c>
      <c r="F103" s="98" t="s">
        <v>161</v>
      </c>
      <c r="G103" s="220"/>
      <c r="H103" s="26"/>
      <c r="I103" s="25"/>
      <c r="J103" s="89">
        <f>J104</f>
        <v>3.9</v>
      </c>
      <c r="K103" s="89">
        <f t="shared" si="43"/>
        <v>4</v>
      </c>
      <c r="L103" s="89">
        <f t="shared" si="44"/>
        <v>4</v>
      </c>
    </row>
    <row r="104" spans="1:12" ht="15.75">
      <c r="A104" s="211" t="s">
        <v>97</v>
      </c>
      <c r="B104" s="40">
        <v>89</v>
      </c>
      <c r="C104" s="24" t="s">
        <v>36</v>
      </c>
      <c r="D104" s="3" t="s">
        <v>74</v>
      </c>
      <c r="E104" s="219" t="s">
        <v>100</v>
      </c>
      <c r="F104" s="98" t="s">
        <v>161</v>
      </c>
      <c r="G104" s="220" t="s">
        <v>63</v>
      </c>
      <c r="H104" s="26"/>
      <c r="I104" s="25"/>
      <c r="J104" s="89">
        <f>J105</f>
        <v>3.9</v>
      </c>
      <c r="K104" s="89">
        <f t="shared" si="43"/>
        <v>4</v>
      </c>
      <c r="L104" s="90">
        <f t="shared" si="43"/>
        <v>4</v>
      </c>
    </row>
    <row r="105" spans="1:12" ht="21.75" customHeight="1">
      <c r="A105" s="211" t="s">
        <v>98</v>
      </c>
      <c r="B105" s="40">
        <v>89</v>
      </c>
      <c r="C105" s="24" t="s">
        <v>36</v>
      </c>
      <c r="D105" s="3" t="s">
        <v>74</v>
      </c>
      <c r="E105" s="219" t="s">
        <v>100</v>
      </c>
      <c r="F105" s="98" t="s">
        <v>161</v>
      </c>
      <c r="G105" s="220" t="s">
        <v>63</v>
      </c>
      <c r="H105" s="26" t="s">
        <v>64</v>
      </c>
      <c r="I105" s="25"/>
      <c r="J105" s="89">
        <f>J106</f>
        <v>3.9</v>
      </c>
      <c r="K105" s="89">
        <f t="shared" si="43"/>
        <v>4</v>
      </c>
      <c r="L105" s="90">
        <f t="shared" si="43"/>
        <v>4</v>
      </c>
    </row>
    <row r="106" spans="1:12" ht="47.25">
      <c r="A106" s="214" t="s">
        <v>265</v>
      </c>
      <c r="B106" s="39">
        <v>89</v>
      </c>
      <c r="C106" s="12">
        <v>1</v>
      </c>
      <c r="D106" s="12" t="s">
        <v>74</v>
      </c>
      <c r="E106" s="221" t="s">
        <v>100</v>
      </c>
      <c r="F106" s="12" t="s">
        <v>161</v>
      </c>
      <c r="G106" s="39" t="s">
        <v>63</v>
      </c>
      <c r="H106" s="12" t="s">
        <v>64</v>
      </c>
      <c r="I106" s="12">
        <v>910</v>
      </c>
      <c r="J106" s="217">
        <f>'Прил 5'!J55</f>
        <v>3.9</v>
      </c>
      <c r="K106" s="217">
        <f>'Прил 5'!K55</f>
        <v>4</v>
      </c>
      <c r="L106" s="217">
        <f>'Прил 5'!L55</f>
        <v>4</v>
      </c>
    </row>
    <row r="107" spans="1:12" ht="115.9" customHeight="1">
      <c r="A107" s="210" t="s">
        <v>231</v>
      </c>
      <c r="B107" s="37">
        <v>89</v>
      </c>
      <c r="C107" s="3" t="s">
        <v>36</v>
      </c>
      <c r="D107" s="3" t="s">
        <v>74</v>
      </c>
      <c r="E107" s="62" t="s">
        <v>80</v>
      </c>
      <c r="F107" s="98"/>
      <c r="G107" s="220"/>
      <c r="H107" s="26"/>
      <c r="I107" s="33"/>
      <c r="J107" s="89">
        <f>J110</f>
        <v>0.1</v>
      </c>
      <c r="K107" s="89">
        <f>K110</f>
        <v>0.1</v>
      </c>
      <c r="L107" s="90">
        <f>L110</f>
        <v>0.1</v>
      </c>
    </row>
    <row r="108" spans="1:12" ht="35.450000000000003" customHeight="1">
      <c r="A108" s="21" t="s">
        <v>159</v>
      </c>
      <c r="B108" s="40">
        <v>89</v>
      </c>
      <c r="C108" s="3" t="s">
        <v>36</v>
      </c>
      <c r="D108" s="3" t="s">
        <v>74</v>
      </c>
      <c r="E108" s="62" t="s">
        <v>80</v>
      </c>
      <c r="F108" s="98" t="s">
        <v>160</v>
      </c>
      <c r="G108" s="220"/>
      <c r="H108" s="26"/>
      <c r="I108" s="33"/>
      <c r="J108" s="89">
        <f>J109</f>
        <v>0.1</v>
      </c>
      <c r="K108" s="89">
        <f t="shared" ref="K108:L108" si="45">K109</f>
        <v>0.1</v>
      </c>
      <c r="L108" s="89">
        <f t="shared" si="45"/>
        <v>0.1</v>
      </c>
    </row>
    <row r="109" spans="1:12" ht="22.15" customHeight="1">
      <c r="A109" s="54" t="s">
        <v>79</v>
      </c>
      <c r="B109" s="40">
        <v>89</v>
      </c>
      <c r="C109" s="3" t="s">
        <v>36</v>
      </c>
      <c r="D109" s="3" t="s">
        <v>74</v>
      </c>
      <c r="E109" s="62" t="s">
        <v>80</v>
      </c>
      <c r="F109" s="98" t="s">
        <v>161</v>
      </c>
      <c r="G109" s="220"/>
      <c r="H109" s="26"/>
      <c r="I109" s="33"/>
      <c r="J109" s="89">
        <f>J110</f>
        <v>0.1</v>
      </c>
      <c r="K109" s="89">
        <f t="shared" ref="K109:L109" si="46">K110</f>
        <v>0.1</v>
      </c>
      <c r="L109" s="89">
        <f t="shared" si="46"/>
        <v>0.1</v>
      </c>
    </row>
    <row r="110" spans="1:12" ht="15.75">
      <c r="A110" s="211" t="s">
        <v>23</v>
      </c>
      <c r="B110" s="40">
        <v>89</v>
      </c>
      <c r="C110" s="3" t="s">
        <v>36</v>
      </c>
      <c r="D110" s="3" t="s">
        <v>74</v>
      </c>
      <c r="E110" s="62" t="s">
        <v>80</v>
      </c>
      <c r="F110" s="98" t="s">
        <v>161</v>
      </c>
      <c r="G110" s="220" t="s">
        <v>24</v>
      </c>
      <c r="H110" s="26"/>
      <c r="I110" s="33"/>
      <c r="J110" s="89">
        <f>J111</f>
        <v>0.1</v>
      </c>
      <c r="K110" s="89">
        <f t="shared" ref="K110:L111" si="47">K111</f>
        <v>0.1</v>
      </c>
      <c r="L110" s="90">
        <f t="shared" si="47"/>
        <v>0.1</v>
      </c>
    </row>
    <row r="111" spans="1:12" ht="63.75" customHeight="1">
      <c r="A111" s="211" t="s">
        <v>115</v>
      </c>
      <c r="B111" s="40">
        <v>89</v>
      </c>
      <c r="C111" s="3" t="s">
        <v>36</v>
      </c>
      <c r="D111" s="3" t="s">
        <v>74</v>
      </c>
      <c r="E111" s="62" t="s">
        <v>80</v>
      </c>
      <c r="F111" s="98" t="s">
        <v>161</v>
      </c>
      <c r="G111" s="220" t="s">
        <v>24</v>
      </c>
      <c r="H111" s="26" t="s">
        <v>25</v>
      </c>
      <c r="I111" s="33"/>
      <c r="J111" s="89">
        <f>J112</f>
        <v>0.1</v>
      </c>
      <c r="K111" s="89">
        <f t="shared" si="47"/>
        <v>0.1</v>
      </c>
      <c r="L111" s="90">
        <f t="shared" si="47"/>
        <v>0.1</v>
      </c>
    </row>
    <row r="112" spans="1:12" ht="47.25">
      <c r="A112" s="214" t="s">
        <v>265</v>
      </c>
      <c r="B112" s="43">
        <v>89</v>
      </c>
      <c r="C112" s="12" t="s">
        <v>36</v>
      </c>
      <c r="D112" s="12" t="s">
        <v>74</v>
      </c>
      <c r="E112" s="221" t="s">
        <v>80</v>
      </c>
      <c r="F112" s="12" t="s">
        <v>161</v>
      </c>
      <c r="G112" s="39" t="s">
        <v>24</v>
      </c>
      <c r="H112" s="12" t="s">
        <v>25</v>
      </c>
      <c r="I112" s="39">
        <v>910</v>
      </c>
      <c r="J112" s="217">
        <f>'Прил 5'!J38</f>
        <v>0.1</v>
      </c>
      <c r="K112" s="217">
        <f>'Прил 5'!K38</f>
        <v>0.1</v>
      </c>
      <c r="L112" s="218">
        <f>'Прил 5'!L38</f>
        <v>0.1</v>
      </c>
    </row>
    <row r="113" spans="10:12">
      <c r="J113" s="234"/>
      <c r="K113" s="234"/>
      <c r="L113" s="234"/>
    </row>
  </sheetData>
  <autoFilter ref="A8:L112"/>
  <mergeCells count="13">
    <mergeCell ref="M90:S90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84:S84"/>
  </mergeCells>
  <conditionalFormatting sqref="D52:D53">
    <cfRule type="expression" dxfId="4" priority="50" stopIfTrue="1">
      <formula>$D52=""</formula>
    </cfRule>
    <cfRule type="expression" dxfId="3" priority="51" stopIfTrue="1">
      <formula>$E52&lt;&gt;""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tabSelected="1" view="pageBreakPreview" zoomScaleNormal="55" zoomScaleSheetLayoutView="100" workbookViewId="0">
      <selection activeCell="D2" sqref="D2"/>
    </sheetView>
  </sheetViews>
  <sheetFormatPr defaultColWidth="9.140625" defaultRowHeight="15.75"/>
  <cols>
    <col min="1" max="1" width="29.140625" style="134" customWidth="1"/>
    <col min="2" max="2" width="71" style="262" customWidth="1"/>
    <col min="3" max="3" width="14.85546875" style="134" customWidth="1"/>
    <col min="4" max="4" width="17.28515625" style="134" customWidth="1"/>
    <col min="5" max="5" width="16.28515625" style="134" customWidth="1"/>
    <col min="6" max="6" width="9.140625" style="134"/>
    <col min="7" max="7" width="20.28515625" style="134" customWidth="1"/>
    <col min="8" max="8" width="16.7109375" style="134" customWidth="1"/>
    <col min="9" max="9" width="21.85546875" style="134" customWidth="1"/>
    <col min="10" max="16384" width="9.140625" style="134"/>
  </cols>
  <sheetData>
    <row r="1" spans="1:5">
      <c r="B1" s="362"/>
      <c r="C1" s="362"/>
      <c r="D1" s="323" t="s">
        <v>298</v>
      </c>
      <c r="E1" s="323"/>
    </row>
    <row r="2" spans="1:5">
      <c r="A2" s="136"/>
      <c r="B2" s="261"/>
      <c r="C2" s="137"/>
    </row>
    <row r="3" spans="1:5" ht="51" customHeight="1">
      <c r="A3" s="363" t="s">
        <v>278</v>
      </c>
      <c r="B3" s="363"/>
      <c r="C3" s="363"/>
      <c r="D3" s="363"/>
      <c r="E3" s="363"/>
    </row>
    <row r="4" spans="1:5">
      <c r="A4" s="19"/>
      <c r="C4" s="20"/>
      <c r="E4" s="269" t="s">
        <v>199</v>
      </c>
    </row>
    <row r="5" spans="1:5">
      <c r="A5" s="150" t="s">
        <v>182</v>
      </c>
      <c r="B5" s="266" t="s">
        <v>183</v>
      </c>
      <c r="C5" s="295" t="s">
        <v>234</v>
      </c>
      <c r="D5" s="295" t="s">
        <v>235</v>
      </c>
      <c r="E5" s="295" t="s">
        <v>236</v>
      </c>
    </row>
    <row r="6" spans="1:5">
      <c r="A6" s="250" t="s">
        <v>36</v>
      </c>
      <c r="B6" s="267" t="s">
        <v>37</v>
      </c>
      <c r="C6" s="268">
        <v>3</v>
      </c>
      <c r="D6" s="268">
        <v>4</v>
      </c>
      <c r="E6" s="268">
        <v>5</v>
      </c>
    </row>
    <row r="7" spans="1:5" ht="31.5">
      <c r="A7" s="264" t="s">
        <v>184</v>
      </c>
      <c r="B7" s="263" t="s">
        <v>185</v>
      </c>
      <c r="C7" s="265">
        <f>C8+C15</f>
        <v>23.6</v>
      </c>
      <c r="D7" s="265">
        <v>0</v>
      </c>
      <c r="E7" s="265">
        <v>0</v>
      </c>
    </row>
    <row r="8" spans="1:5">
      <c r="A8" s="235" t="s">
        <v>186</v>
      </c>
      <c r="B8" s="151" t="s">
        <v>177</v>
      </c>
      <c r="C8" s="270">
        <f t="shared" ref="C8:E9" si="0">SUM(C9)</f>
        <v>23.6</v>
      </c>
      <c r="D8" s="246">
        <f t="shared" si="0"/>
        <v>10.4</v>
      </c>
      <c r="E8" s="246">
        <f t="shared" si="0"/>
        <v>20.8</v>
      </c>
    </row>
    <row r="9" spans="1:5" ht="31.5">
      <c r="A9" s="235" t="s">
        <v>187</v>
      </c>
      <c r="B9" s="151" t="s">
        <v>188</v>
      </c>
      <c r="C9" s="270">
        <f t="shared" si="0"/>
        <v>23.6</v>
      </c>
      <c r="D9" s="246">
        <f t="shared" si="0"/>
        <v>10.4</v>
      </c>
      <c r="E9" s="246">
        <f t="shared" si="0"/>
        <v>20.8</v>
      </c>
    </row>
    <row r="10" spans="1:5" ht="47.25">
      <c r="A10" s="235" t="s">
        <v>200</v>
      </c>
      <c r="B10" s="151" t="s">
        <v>60</v>
      </c>
      <c r="C10" s="270">
        <v>23.6</v>
      </c>
      <c r="D10" s="246">
        <v>10.4</v>
      </c>
      <c r="E10" s="246">
        <v>20.8</v>
      </c>
    </row>
    <row r="11" spans="1:5" ht="31.5">
      <c r="A11" s="237" t="s">
        <v>246</v>
      </c>
      <c r="B11" s="256" t="s">
        <v>181</v>
      </c>
      <c r="C11" s="270">
        <f t="shared" ref="C11:E12" si="1">C12</f>
        <v>0</v>
      </c>
      <c r="D11" s="246">
        <f t="shared" si="1"/>
        <v>-10.4</v>
      </c>
      <c r="E11" s="246">
        <f t="shared" si="1"/>
        <v>-20.8</v>
      </c>
    </row>
    <row r="12" spans="1:5" ht="31.5">
      <c r="A12" s="237" t="s">
        <v>247</v>
      </c>
      <c r="B12" s="256" t="s">
        <v>189</v>
      </c>
      <c r="C12" s="271">
        <f t="shared" si="1"/>
        <v>0</v>
      </c>
      <c r="D12" s="246">
        <f t="shared" si="1"/>
        <v>-10.4</v>
      </c>
      <c r="E12" s="246">
        <f t="shared" si="1"/>
        <v>-20.8</v>
      </c>
    </row>
    <row r="13" spans="1:5" ht="47.25">
      <c r="A13" s="237" t="s">
        <v>248</v>
      </c>
      <c r="B13" s="257" t="s">
        <v>190</v>
      </c>
      <c r="C13" s="271">
        <f>SUM(C14)</f>
        <v>0</v>
      </c>
      <c r="D13" s="246">
        <f>SUM(D14)</f>
        <v>-10.4</v>
      </c>
      <c r="E13" s="246">
        <f>SUM(E14)</f>
        <v>-20.8</v>
      </c>
    </row>
    <row r="14" spans="1:5" ht="47.25">
      <c r="A14" s="237" t="s">
        <v>249</v>
      </c>
      <c r="B14" s="154" t="s">
        <v>201</v>
      </c>
      <c r="C14" s="271">
        <v>0</v>
      </c>
      <c r="D14" s="272">
        <v>-10.4</v>
      </c>
      <c r="E14" s="246">
        <v>-20.8</v>
      </c>
    </row>
    <row r="15" spans="1:5">
      <c r="A15" s="238" t="s">
        <v>250</v>
      </c>
      <c r="B15" s="258" t="s">
        <v>191</v>
      </c>
      <c r="C15" s="239">
        <f>C18+C19</f>
        <v>0</v>
      </c>
      <c r="D15" s="236">
        <f>D18+D19</f>
        <v>0</v>
      </c>
      <c r="E15" s="236">
        <f>E18+E19</f>
        <v>0</v>
      </c>
    </row>
    <row r="16" spans="1:5" s="243" customFormat="1">
      <c r="A16" s="240" t="s">
        <v>251</v>
      </c>
      <c r="B16" s="241" t="s">
        <v>192</v>
      </c>
      <c r="C16" s="242">
        <f t="shared" ref="C16:E17" si="2">SUM(C17)</f>
        <v>-1200.6999999999998</v>
      </c>
      <c r="D16" s="236">
        <f t="shared" si="2"/>
        <v>-836.7</v>
      </c>
      <c r="E16" s="236">
        <f t="shared" si="2"/>
        <v>-802.4</v>
      </c>
    </row>
    <row r="17" spans="1:10">
      <c r="A17" s="237" t="s">
        <v>252</v>
      </c>
      <c r="B17" s="244" t="s">
        <v>193</v>
      </c>
      <c r="C17" s="245">
        <f t="shared" si="2"/>
        <v>-1200.6999999999998</v>
      </c>
      <c r="D17" s="246">
        <f t="shared" si="2"/>
        <v>-836.7</v>
      </c>
      <c r="E17" s="246">
        <f t="shared" si="2"/>
        <v>-802.4</v>
      </c>
    </row>
    <row r="18" spans="1:10">
      <c r="A18" s="237" t="s">
        <v>253</v>
      </c>
      <c r="B18" s="244" t="s">
        <v>194</v>
      </c>
      <c r="C18" s="245">
        <f>-('Прил 3'!C9+C10)</f>
        <v>-1200.6999999999998</v>
      </c>
      <c r="D18" s="246">
        <f>-'Прил 3'!D9</f>
        <v>-836.7</v>
      </c>
      <c r="E18" s="246">
        <f>-'Прил 3'!E9</f>
        <v>-802.4</v>
      </c>
    </row>
    <row r="19" spans="1:10" s="243" customFormat="1">
      <c r="A19" s="240" t="s">
        <v>254</v>
      </c>
      <c r="B19" s="247" t="s">
        <v>195</v>
      </c>
      <c r="C19" s="242">
        <f>SUM(C20)</f>
        <v>1200.7</v>
      </c>
      <c r="D19" s="236">
        <f t="shared" ref="C19:E20" si="3">SUM(D20)</f>
        <v>836.70000000000016</v>
      </c>
      <c r="E19" s="236">
        <f t="shared" si="3"/>
        <v>802.4</v>
      </c>
    </row>
    <row r="20" spans="1:10">
      <c r="A20" s="248" t="s">
        <v>255</v>
      </c>
      <c r="B20" s="249" t="s">
        <v>196</v>
      </c>
      <c r="C20" s="245">
        <f t="shared" si="3"/>
        <v>1200.7</v>
      </c>
      <c r="D20" s="246">
        <f t="shared" si="3"/>
        <v>836.70000000000016</v>
      </c>
      <c r="E20" s="246">
        <f t="shared" si="3"/>
        <v>802.4</v>
      </c>
    </row>
    <row r="21" spans="1:10">
      <c r="A21" s="250" t="s">
        <v>256</v>
      </c>
      <c r="B21" s="251" t="s">
        <v>197</v>
      </c>
      <c r="C21" s="245">
        <f>'Прил 4 '!I8</f>
        <v>1200.7</v>
      </c>
      <c r="D21" s="245">
        <f>'Прил 4 '!J8</f>
        <v>836.70000000000016</v>
      </c>
      <c r="E21" s="245">
        <f>'Прил 4 '!K8</f>
        <v>802.4</v>
      </c>
      <c r="G21" s="252"/>
      <c r="H21" s="252"/>
      <c r="I21" s="252"/>
    </row>
    <row r="22" spans="1:10" ht="47.25">
      <c r="A22" s="253" t="s">
        <v>184</v>
      </c>
      <c r="B22" s="259" t="s">
        <v>279</v>
      </c>
      <c r="C22" s="246">
        <v>23.6</v>
      </c>
      <c r="D22" s="246">
        <f>D18+D21</f>
        <v>0</v>
      </c>
      <c r="E22" s="246">
        <f>E18+E21</f>
        <v>0</v>
      </c>
    </row>
    <row r="23" spans="1:10">
      <c r="A23" s="254"/>
      <c r="B23" s="260" t="s">
        <v>198</v>
      </c>
      <c r="C23" s="255"/>
      <c r="D23" s="246">
        <v>10.4</v>
      </c>
      <c r="E23" s="246">
        <v>20.8</v>
      </c>
      <c r="G23" s="252"/>
      <c r="H23" s="252"/>
      <c r="I23" s="252"/>
      <c r="J23" s="252"/>
    </row>
    <row r="26" spans="1:10" ht="28.15" customHeight="1"/>
    <row r="29" spans="1:10">
      <c r="C29" s="252"/>
      <c r="D29" s="252"/>
      <c r="E29" s="252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D2" sqref="D2"/>
    </sheetView>
  </sheetViews>
  <sheetFormatPr defaultColWidth="8" defaultRowHeight="15.75"/>
  <cols>
    <col min="1" max="1" width="15.140625" style="15" customWidth="1"/>
    <col min="2" max="2" width="56.5703125" style="15" customWidth="1"/>
    <col min="3" max="3" width="15" style="15" customWidth="1"/>
    <col min="4" max="4" width="12.85546875" style="15" customWidth="1"/>
    <col min="5" max="5" width="13.85546875" style="15" customWidth="1"/>
    <col min="6" max="16384" width="8" style="15"/>
  </cols>
  <sheetData>
    <row r="1" spans="1:5">
      <c r="B1" s="364"/>
      <c r="C1" s="364"/>
      <c r="D1" s="365" t="s">
        <v>297</v>
      </c>
      <c r="E1" s="365"/>
    </row>
    <row r="2" spans="1:5">
      <c r="A2" s="273"/>
      <c r="B2" s="113"/>
      <c r="C2" s="113"/>
      <c r="D2" s="274"/>
      <c r="E2" s="274"/>
    </row>
    <row r="3" spans="1:5">
      <c r="A3" s="366" t="s">
        <v>280</v>
      </c>
      <c r="B3" s="366"/>
      <c r="C3" s="366"/>
      <c r="D3" s="366"/>
      <c r="E3" s="366"/>
    </row>
    <row r="4" spans="1:5">
      <c r="A4" s="366"/>
      <c r="B4" s="366"/>
      <c r="C4" s="366"/>
      <c r="D4" s="366"/>
      <c r="E4" s="366"/>
    </row>
    <row r="5" spans="1:5">
      <c r="A5" s="366"/>
      <c r="B5" s="366"/>
      <c r="C5" s="366"/>
      <c r="D5" s="366"/>
      <c r="E5" s="366"/>
    </row>
    <row r="6" spans="1:5">
      <c r="A6" s="16"/>
      <c r="B6" s="16"/>
      <c r="C6" s="17"/>
      <c r="E6" s="275" t="s">
        <v>173</v>
      </c>
    </row>
    <row r="7" spans="1:5">
      <c r="A7" s="367" t="s">
        <v>174</v>
      </c>
      <c r="B7" s="368" t="s">
        <v>175</v>
      </c>
      <c r="C7" s="369" t="s">
        <v>114</v>
      </c>
      <c r="D7" s="369"/>
      <c r="E7" s="369"/>
    </row>
    <row r="8" spans="1:5">
      <c r="A8" s="367"/>
      <c r="B8" s="368"/>
      <c r="C8" s="109" t="s">
        <v>234</v>
      </c>
      <c r="D8" s="294" t="s">
        <v>235</v>
      </c>
      <c r="E8" s="294" t="s">
        <v>236</v>
      </c>
    </row>
    <row r="9" spans="1:5">
      <c r="A9" s="291">
        <v>1</v>
      </c>
      <c r="B9" s="292">
        <v>2</v>
      </c>
      <c r="C9" s="293">
        <v>3</v>
      </c>
      <c r="D9" s="289">
        <v>4</v>
      </c>
      <c r="E9" s="289">
        <v>5</v>
      </c>
    </row>
    <row r="10" spans="1:5" ht="31.5">
      <c r="A10" s="278" t="s">
        <v>176</v>
      </c>
      <c r="B10" s="279" t="s">
        <v>177</v>
      </c>
      <c r="C10" s="276">
        <f>C12</f>
        <v>0</v>
      </c>
      <c r="D10" s="276">
        <f>D12</f>
        <v>10.4</v>
      </c>
      <c r="E10" s="276">
        <f>E12</f>
        <v>20.8</v>
      </c>
    </row>
    <row r="11" spans="1:5">
      <c r="A11" s="280"/>
      <c r="B11" s="281" t="s">
        <v>258</v>
      </c>
      <c r="C11" s="282"/>
      <c r="D11" s="277"/>
      <c r="E11" s="277"/>
    </row>
    <row r="12" spans="1:5">
      <c r="A12" s="280">
        <v>1</v>
      </c>
      <c r="B12" s="281" t="s">
        <v>179</v>
      </c>
      <c r="C12" s="283"/>
      <c r="D12" s="284">
        <v>10.4</v>
      </c>
      <c r="E12" s="284">
        <v>20.8</v>
      </c>
    </row>
    <row r="13" spans="1:5" ht="31.5">
      <c r="A13" s="280">
        <v>2</v>
      </c>
      <c r="B13" s="285" t="s">
        <v>180</v>
      </c>
      <c r="C13" s="283"/>
      <c r="D13" s="283"/>
      <c r="E13" s="283"/>
    </row>
    <row r="14" spans="1:5" ht="31.5">
      <c r="A14" s="290" t="s">
        <v>257</v>
      </c>
      <c r="B14" s="286" t="s">
        <v>181</v>
      </c>
      <c r="C14" s="276">
        <f>C17</f>
        <v>0</v>
      </c>
      <c r="D14" s="276">
        <f>D17</f>
        <v>-10.4</v>
      </c>
      <c r="E14" s="276">
        <f>E17</f>
        <v>-20.8</v>
      </c>
    </row>
    <row r="15" spans="1:5">
      <c r="A15" s="278"/>
      <c r="B15" s="281" t="s">
        <v>178</v>
      </c>
      <c r="C15" s="276"/>
      <c r="D15" s="276"/>
      <c r="E15" s="276"/>
    </row>
    <row r="16" spans="1:5">
      <c r="A16" s="280">
        <v>1</v>
      </c>
      <c r="B16" s="281" t="s">
        <v>179</v>
      </c>
      <c r="C16" s="276"/>
      <c r="D16" s="276"/>
      <c r="E16" s="276"/>
    </row>
    <row r="17" spans="1:5" ht="31.5">
      <c r="A17" s="280">
        <v>2</v>
      </c>
      <c r="B17" s="285" t="s">
        <v>180</v>
      </c>
      <c r="C17" s="283"/>
      <c r="D17" s="277">
        <v>-10.4</v>
      </c>
      <c r="E17" s="287">
        <v>-20.8</v>
      </c>
    </row>
    <row r="18" spans="1:5">
      <c r="A18" s="280"/>
      <c r="B18" s="288" t="s">
        <v>31</v>
      </c>
      <c r="C18" s="283"/>
      <c r="D18" s="283">
        <f>D12+D17</f>
        <v>0</v>
      </c>
      <c r="E18" s="283">
        <f>E12+E17</f>
        <v>0</v>
      </c>
    </row>
    <row r="23" spans="1:5">
      <c r="D23" s="18"/>
    </row>
    <row r="24" spans="1:5">
      <c r="D24" s="18"/>
    </row>
    <row r="25" spans="1:5">
      <c r="D25" s="1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2020-03-02T09:20:23Z</dcterms:modified>
</cp:coreProperties>
</file>