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'!$A$6:$K$118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1'!$A$1:$E$40</definedName>
    <definedName name="_xlnm.Print_Area" localSheetId="1">'Прил 2'!$A$1:$L$120</definedName>
    <definedName name="_xlnm.Print_Area" localSheetId="2">'Прил 3 '!$A$1:$K$118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J99" i="6"/>
  <c r="J24"/>
  <c r="J15"/>
  <c r="J29"/>
  <c r="J27"/>
  <c r="J30" l="1"/>
  <c r="C8" i="1"/>
  <c r="C27"/>
  <c r="D23"/>
  <c r="E23"/>
  <c r="C23"/>
  <c r="J96" i="6" l="1"/>
  <c r="J71" i="9" l="1"/>
  <c r="J72"/>
  <c r="K86"/>
  <c r="K85" s="1"/>
  <c r="K84" s="1"/>
  <c r="K83" s="1"/>
  <c r="K87"/>
  <c r="L87"/>
  <c r="L86" s="1"/>
  <c r="L85" s="1"/>
  <c r="L84" s="1"/>
  <c r="L83" s="1"/>
  <c r="J83"/>
  <c r="J84"/>
  <c r="J85"/>
  <c r="J86"/>
  <c r="J87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1" i="18"/>
  <c r="J32"/>
  <c r="K32"/>
  <c r="K31" s="1"/>
  <c r="J34"/>
  <c r="J33" s="1"/>
  <c r="K34"/>
  <c r="K33" s="1"/>
  <c r="I32"/>
  <c r="I31" s="1"/>
  <c r="I34"/>
  <c r="I33" s="1"/>
  <c r="J28"/>
  <c r="K28"/>
  <c r="I28"/>
  <c r="J106" i="6"/>
  <c r="D8" i="1"/>
  <c r="E8"/>
  <c r="D21"/>
  <c r="E21"/>
  <c r="C21"/>
  <c r="D39"/>
  <c r="E39"/>
  <c r="C39"/>
  <c r="I30" i="18" l="1"/>
  <c r="J31" i="6"/>
  <c r="K31"/>
  <c r="L31"/>
  <c r="K72" i="9"/>
  <c r="L72"/>
  <c r="J30" i="18"/>
  <c r="K30"/>
  <c r="D28" i="1" l="1"/>
  <c r="E28"/>
  <c r="C28"/>
  <c r="D32"/>
  <c r="E32"/>
  <c r="C32"/>
  <c r="D15" i="12" l="1"/>
  <c r="E15"/>
  <c r="C15"/>
  <c r="L24" i="6" l="1"/>
  <c r="K24"/>
  <c r="D25" i="1"/>
  <c r="D26"/>
  <c r="E26"/>
  <c r="E25" s="1"/>
  <c r="C25"/>
  <c r="C7" s="1"/>
  <c r="C17" i="13" s="1"/>
  <c r="C26" i="1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6" i="6"/>
  <c r="K106"/>
  <c r="C13" i="13"/>
  <c r="E38" i="1"/>
  <c r="D38"/>
  <c r="K31" i="9" l="1"/>
  <c r="K118" i="18"/>
  <c r="J118"/>
  <c r="L118" i="6"/>
  <c r="L117" s="1"/>
  <c r="L99"/>
  <c r="K99"/>
  <c r="I26" i="18"/>
  <c r="I29"/>
  <c r="I27" s="1"/>
  <c r="C16" i="12"/>
  <c r="L116" i="6" l="1"/>
  <c r="L115" s="1"/>
  <c r="L114" s="1"/>
  <c r="L119"/>
  <c r="D29" i="1"/>
  <c r="E29"/>
  <c r="C29"/>
  <c r="K118" i="6" l="1"/>
  <c r="K117" s="1"/>
  <c r="K116" s="1"/>
  <c r="K115" s="1"/>
  <c r="K114" s="1"/>
  <c r="K119"/>
  <c r="L110" i="9"/>
  <c r="L109" s="1"/>
  <c r="L108" s="1"/>
  <c r="J26" i="18"/>
  <c r="K110" i="9" l="1"/>
  <c r="K109" s="1"/>
  <c r="K108" s="1"/>
  <c r="K116" i="18"/>
  <c r="K115" s="1"/>
  <c r="K114" s="1"/>
  <c r="K113" s="1"/>
  <c r="K112" s="1"/>
  <c r="K117"/>
  <c r="J116"/>
  <c r="J115" s="1"/>
  <c r="J114" s="1"/>
  <c r="J113" s="1"/>
  <c r="J112" s="1"/>
  <c r="J117"/>
  <c r="J104" l="1"/>
  <c r="J103" s="1"/>
  <c r="J102" s="1"/>
  <c r="J101" s="1"/>
  <c r="J100" s="1"/>
  <c r="J99" s="1"/>
  <c r="J98" s="1"/>
  <c r="K104"/>
  <c r="I104"/>
  <c r="I103" s="1"/>
  <c r="I102" s="1"/>
  <c r="I101" s="1"/>
  <c r="I100" s="1"/>
  <c r="I99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1" i="18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5"/>
  <c r="K104" s="1"/>
  <c r="K103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1" i="18"/>
  <c r="I90" s="1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3"/>
  <c r="J92" s="1"/>
  <c r="J91" s="1"/>
  <c r="J62" i="9"/>
  <c r="J25" i="6"/>
  <c r="J21" s="1"/>
  <c r="K103" i="18"/>
  <c r="K102" s="1"/>
  <c r="K101" s="1"/>
  <c r="K100" s="1"/>
  <c r="K99" s="1"/>
  <c r="K98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98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0" i="6"/>
  <c r="J109" s="1"/>
  <c r="J108" s="1"/>
  <c r="J107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0"/>
  <c r="L109" s="1"/>
  <c r="L108" s="1"/>
  <c r="L107" s="1"/>
  <c r="K102"/>
  <c r="K101" s="1"/>
  <c r="K100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3"/>
  <c r="L102" s="1"/>
  <c r="L101" s="1"/>
  <c r="L100" s="1"/>
  <c r="J100" i="9"/>
  <c r="J99" s="1"/>
  <c r="J45" i="6"/>
  <c r="J44" s="1"/>
  <c r="J43" s="1"/>
  <c r="K45"/>
  <c r="K44" s="1"/>
  <c r="K43" s="1"/>
  <c r="L11"/>
  <c r="L10" s="1"/>
  <c r="K110"/>
  <c r="K109" s="1"/>
  <c r="K108" s="1"/>
  <c r="K107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C37" i="1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<sst xmlns="http://schemas.openxmlformats.org/spreadsheetml/2006/main" count="2254" uniqueCount="264">
  <si>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</si>
  <si>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</si>
  <si>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</si>
  <si>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</si>
  <si>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</si>
  <si>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</si>
  <si>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</si>
  <si>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</si>
  <si>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</si>
  <si>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</si>
  <si>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</si>
  <si>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</si>
  <si>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</si>
  <si>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</si>
  <si>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</si>
  <si>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</si>
  <si>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</si>
  <si>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</si>
  <si>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</si>
  <si>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</si>
  <si>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</si>
  <si>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</si>
  <si>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</si>
  <si>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</si>
  <si>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</si>
  <si>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</si>
  <si>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</si>
  <si>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</si>
  <si>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</si>
  <si>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</si>
  <si>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</si>
  <si>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</si>
  <si>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</si>
  <si>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</si>
  <si>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</si>
  <si>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</si>
  <si>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</si>
  <si>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</si>
  <si>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</si>
  <si>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</si>
  <si>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</si>
  <si>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</si>
  <si>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</si>
  <si>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</si>
  <si>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</si>
  <si>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</si>
  <si>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</si>
  <si>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</si>
  <si>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</si>
  <si>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</si>
  <si>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</si>
  <si>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</si>
  <si>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</si>
  <si>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</si>
  <si>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</si>
  <si>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</si>
  <si>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</si>
  <si>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</si>
  <si>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</si>
  <si>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</si>
  <si>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</si>
  <si>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</si>
  <si>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</si>
  <si>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</si>
  <si>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</si>
  <si>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</si>
  <si>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</si>
  <si>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</si>
  <si>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</si>
  <si>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</si>
  <si>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</si>
  <si>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</si>
  <si>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</si>
  <si>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</si>
  <si>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</si>
  <si>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</si>
  <si>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</si>
  <si>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</si>
  <si>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</si>
  <si>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</si>
  <si>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</si>
  <si>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</si>
  <si>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</si>
  <si>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</si>
  <si>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</si>
  <si>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</si>
  <si>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</si>
  <si>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</si>
  <si>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</si>
  <si>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</si>
  <si>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</si>
  <si>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</si>
  <si>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</si>
  <si>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</si>
  <si>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</si>
  <si>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</si>
  <si>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</si>
  <si>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</si>
  <si>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</si>
  <si>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</si>
  <si>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</si>
  <si>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</si>
  <si>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</si>
  <si>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</si>
  <si>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</si>
  <si>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</si>
  <si>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</si>
  <si>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</si>
  <si>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</si>
  <si>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</si>
  <si>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</si>
  <si>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</si>
  <si>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</si>
  <si>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</si>
  <si>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</si>
  <si>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</si>
  <si>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</si>
  <si>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</si>
  <si>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</si>
  <si>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</si>
  <si>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</si>
  <si>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</si>
  <si>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</si>
  <si>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</si>
  <si>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</si>
  <si>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</si>
  <si>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</si>
  <si>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</si>
  <si>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</si>
  <si>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</si>
  <si>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</si>
  <si>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</si>
  <si>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</si>
  <si>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</si>
  <si>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</si>
  <si>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</si>
  <si>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</si>
  <si>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</si>
  <si>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</si>
  <si>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</si>
  <si>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</si>
  <si>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</si>
  <si>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</si>
  <si>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</si>
  <si>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</si>
  <si>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</si>
  <si>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</si>
  <si>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</si>
  <si>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</si>
  <si>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</si>
  <si>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</si>
  <si>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</si>
  <si>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</si>
  <si>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</si>
  <si>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</si>
  <si>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</si>
  <si>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</si>
  <si>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</si>
  <si>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</si>
  <si>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</si>
  <si>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</si>
  <si>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</si>
  <si>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</si>
  <si>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</si>
  <si>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</si>
  <si>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</si>
  <si>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</si>
  <si>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</si>
  <si>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</si>
  <si>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</si>
  <si>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</si>
  <si>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</si>
  <si>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</si>
  <si>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</si>
  <si>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</si>
  <si>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</si>
  <si>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</si>
  <si>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</si>
  <si>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</si>
  <si>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</si>
  <si>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</si>
  <si>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</si>
  <si>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</si>
  <si>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</si>
  <si>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</si>
  <si>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</si>
  <si>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</si>
  <si>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</si>
  <si>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</si>
  <si>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</si>
  <si>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</si>
  <si>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</si>
  <si>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</si>
  <si>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</si>
  <si>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</si>
  <si>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</si>
  <si>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</si>
  <si>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</si>
  <si>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</si>
  <si>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</si>
  <si>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</si>
  <si>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</si>
  <si>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</si>
  <si>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</si>
  <si>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</si>
  <si>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</si>
  <si>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</si>
  <si>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</si>
  <si>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</si>
  <si>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</si>
  <si>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</si>
  <si>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</si>
  <si>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</si>
  <si>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</si>
  <si>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</si>
  <si>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</si>
  <si>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</si>
  <si>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</si>
  <si>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</si>
  <si>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</si>
  <si>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</si>
  <si>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</si>
  <si>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</si>
  <si>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</si>
  <si>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</si>
  <si>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</si>
  <si>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</si>
  <si>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</si>
  <si>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</si>
  <si>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</si>
  <si>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</si>
  <si>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</si>
  <si>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</si>
  <si>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</si>
  <si>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</si>
  <si>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</si>
  <si>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</si>
  <si>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</si>
  <si>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</si>
  <si>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</si>
  <si>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</si>
  <si>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</si>
  <si>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</si>
  <si>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</si>
  <si>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</si>
  <si>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</si>
  <si>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</si>
  <si>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</si>
  <si>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</si>
  <si>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</si>
  <si>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</si>
  <si>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</si>
  <si>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</si>
  <si>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</si>
  <si>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</si>
  <si>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</si>
  <si>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</si>
  <si>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</si>
  <si>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</si>
  <si>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+50</t>
  </si>
  <si>
    <t>+2,7</t>
  </si>
  <si>
    <t>+10,1</t>
  </si>
  <si>
    <t>+26</t>
  </si>
  <si>
    <t>-2,7-10,1-76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</si>
</sst>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0"/>
  <sheetViews>
    <sheetView view="pageBreakPreview" topLeftCell="A31" zoomScaleNormal="75" zoomScaleSheetLayoutView="100" workbookViewId="0">
      <selection activeCell="F10" sqref="F1:F1048576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9" customWidth="1"/>
    <col min="7" max="16384" width="8.5703125" style="19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7"/>
      <c r="B3" s="37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C8+C28+C39</f>
        <v>2649.2463899999998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1236.1463899999999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10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10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40.258890000000001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v>40.258890000000001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1403.1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500</v>
      </c>
      <c r="D32" s="26">
        <f t="shared" ref="D32:E32" si="7">D33</f>
        <v>0</v>
      </c>
      <c r="E32" s="26">
        <f t="shared" si="7"/>
        <v>0</v>
      </c>
    </row>
    <row r="33" spans="1:5" ht="18.75" customHeight="1">
      <c r="A33" s="27" t="s">
        <v>242</v>
      </c>
      <c r="B33" s="29" t="s">
        <v>241</v>
      </c>
      <c r="C33" s="13">
        <v>500</v>
      </c>
      <c r="D33" s="13">
        <v>0</v>
      </c>
      <c r="E33" s="13">
        <v>0</v>
      </c>
    </row>
    <row r="34" spans="1:5">
      <c r="A34" s="25" t="s">
        <v>91</v>
      </c>
      <c r="B34" s="32" t="s">
        <v>92</v>
      </c>
      <c r="C34" s="26">
        <f>SUM(C35+C36)</f>
        <v>89.899999999999991</v>
      </c>
      <c r="D34" s="26">
        <f>SUM(D35+D36)</f>
        <v>92.899999999999991</v>
      </c>
      <c r="E34" s="15">
        <f>SUM(E35+E36)</f>
        <v>96.1</v>
      </c>
    </row>
    <row r="35" spans="1:5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5" ht="35.25" customHeight="1">
      <c r="A36" s="27" t="s">
        <v>98</v>
      </c>
      <c r="B36" s="8" t="s">
        <v>141</v>
      </c>
      <c r="C36" s="33">
        <v>89.8</v>
      </c>
      <c r="D36" s="9">
        <v>92.8</v>
      </c>
      <c r="E36" s="9">
        <v>96</v>
      </c>
    </row>
    <row r="37" spans="1:5" ht="21" customHeight="1">
      <c r="A37" s="25" t="s">
        <v>93</v>
      </c>
      <c r="B37" s="23" t="s">
        <v>94</v>
      </c>
      <c r="C37" s="24">
        <f>SUM(C38)</f>
        <v>387.1</v>
      </c>
      <c r="D37" s="24">
        <f>SUM(D38)</f>
        <v>385</v>
      </c>
      <c r="E37" s="14">
        <f>SUM(E38)</f>
        <v>406.79999999999995</v>
      </c>
    </row>
    <row r="38" spans="1:5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5">
      <c r="A39" s="30" t="s">
        <v>243</v>
      </c>
      <c r="B39" s="194" t="s">
        <v>244</v>
      </c>
      <c r="C39" s="197">
        <f>C40</f>
        <v>10</v>
      </c>
      <c r="D39" s="197">
        <f t="shared" ref="D39:E39" si="8">D40</f>
        <v>0</v>
      </c>
      <c r="E39" s="197">
        <f t="shared" si="8"/>
        <v>0</v>
      </c>
    </row>
    <row r="40" spans="1:5">
      <c r="A40" s="193" t="s">
        <v>245</v>
      </c>
      <c r="B40" s="195" t="s">
        <v>246</v>
      </c>
      <c r="C40" s="196">
        <v>10</v>
      </c>
      <c r="D40" s="196">
        <v>0</v>
      </c>
      <c r="E40" s="196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tabSelected="1" view="pageBreakPreview" topLeftCell="A91" zoomScale="90" zoomScaleNormal="75" zoomScaleSheetLayoutView="90" workbookViewId="0">
      <selection activeCell="M100" sqref="M100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7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2602.2374999999997</v>
      </c>
      <c r="K7" s="89">
        <f t="shared" ref="K7:L7" si="0">K8</f>
        <v>957</v>
      </c>
      <c r="L7" s="89">
        <f t="shared" si="0"/>
        <v>1009.4</v>
      </c>
      <c r="M7" s="190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J9+J62+J77+J84+J100+J107+J71</f>
        <v>2602.2374999999997</v>
      </c>
      <c r="K8" s="89">
        <f>K9+K62+K77+K84+K100+K107+K71+K114</f>
        <v>957</v>
      </c>
      <c r="L8" s="89">
        <f>L9+L62+L77+L84+L100+L107+L71+L114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1487.1499999999999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330.55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330.55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330.55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235.1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235.1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</f>
        <v>235.1</v>
      </c>
      <c r="K15" s="73">
        <v>134.5</v>
      </c>
      <c r="L15" s="73">
        <v>134.30000000000001</v>
      </c>
      <c r="M15" s="189" t="s">
        <v>262</v>
      </c>
    </row>
    <row r="16" spans="1:13" ht="37.5" customHeight="1">
      <c r="A16" s="8" t="s">
        <v>253</v>
      </c>
      <c r="B16" s="102">
        <v>918</v>
      </c>
      <c r="C16" s="200" t="s">
        <v>17</v>
      </c>
      <c r="D16" s="200" t="s">
        <v>28</v>
      </c>
      <c r="E16" s="200" t="s">
        <v>34</v>
      </c>
      <c r="F16" s="200" t="s">
        <v>24</v>
      </c>
      <c r="G16" s="200" t="s">
        <v>37</v>
      </c>
      <c r="H16" s="200" t="s">
        <v>254</v>
      </c>
      <c r="I16" s="199"/>
      <c r="J16" s="73">
        <f>J17</f>
        <v>95.45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202" t="s">
        <v>111</v>
      </c>
      <c r="B17" s="102">
        <v>918</v>
      </c>
      <c r="C17" s="200" t="s">
        <v>17</v>
      </c>
      <c r="D17" s="200" t="s">
        <v>28</v>
      </c>
      <c r="E17" s="200" t="s">
        <v>34</v>
      </c>
      <c r="F17" s="200" t="s">
        <v>24</v>
      </c>
      <c r="G17" s="200" t="s">
        <v>37</v>
      </c>
      <c r="H17" s="200" t="s">
        <v>254</v>
      </c>
      <c r="I17" s="199" t="s">
        <v>113</v>
      </c>
      <c r="J17" s="73">
        <f>J18</f>
        <v>95.45</v>
      </c>
      <c r="K17" s="73">
        <f t="shared" si="4"/>
        <v>0</v>
      </c>
      <c r="L17" s="73">
        <f t="shared" si="4"/>
        <v>0</v>
      </c>
    </row>
    <row r="18" spans="1:13" ht="23.25" customHeight="1">
      <c r="A18" s="202" t="s">
        <v>112</v>
      </c>
      <c r="B18" s="102">
        <v>918</v>
      </c>
      <c r="C18" s="200" t="s">
        <v>17</v>
      </c>
      <c r="D18" s="200" t="s">
        <v>28</v>
      </c>
      <c r="E18" s="200" t="s">
        <v>34</v>
      </c>
      <c r="F18" s="200" t="s">
        <v>24</v>
      </c>
      <c r="G18" s="200" t="s">
        <v>37</v>
      </c>
      <c r="H18" s="200" t="s">
        <v>254</v>
      </c>
      <c r="I18" s="199" t="s">
        <v>114</v>
      </c>
      <c r="J18" s="73">
        <v>95.45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1154.0999999999999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1154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1154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466.59999999999997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466.59999999999997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</f>
        <v>466.59999999999997</v>
      </c>
      <c r="K24" s="73">
        <f>234.4-70.4</f>
        <v>164</v>
      </c>
      <c r="L24" s="73">
        <f>213.6-93.8</f>
        <v>119.8</v>
      </c>
      <c r="M24" s="189" t="s">
        <v>259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277.79999999999995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246.29999999999998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</f>
        <v>246.29999999999998</v>
      </c>
      <c r="K27" s="73">
        <v>42.8</v>
      </c>
      <c r="L27" s="73">
        <v>94.6</v>
      </c>
      <c r="M27" s="189" t="s">
        <v>260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31.5</v>
      </c>
      <c r="K28" s="36">
        <f>K30</f>
        <v>25.8</v>
      </c>
      <c r="L28" s="36">
        <f>L30</f>
        <v>25.8</v>
      </c>
      <c r="M28" s="190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</f>
        <v>11.1</v>
      </c>
      <c r="K29" s="36">
        <v>0</v>
      </c>
      <c r="L29" s="36">
        <v>0</v>
      </c>
      <c r="M29" s="190" t="s">
        <v>261</v>
      </c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</f>
        <v>20.399999999999999</v>
      </c>
      <c r="K30" s="36">
        <v>25.8</v>
      </c>
      <c r="L30" s="36">
        <v>25.8</v>
      </c>
      <c r="M30" s="190"/>
    </row>
    <row r="31" spans="1:13" s="87" customFormat="1" ht="32.25" customHeight="1">
      <c r="A31" s="8" t="s">
        <v>253</v>
      </c>
      <c r="B31" s="102">
        <v>918</v>
      </c>
      <c r="C31" s="198" t="s">
        <v>17</v>
      </c>
      <c r="D31" s="198" t="s">
        <v>18</v>
      </c>
      <c r="E31" s="199" t="s">
        <v>34</v>
      </c>
      <c r="F31" s="200" t="s">
        <v>25</v>
      </c>
      <c r="G31" s="200" t="s">
        <v>37</v>
      </c>
      <c r="H31" s="200" t="s">
        <v>254</v>
      </c>
      <c r="I31" s="201"/>
      <c r="J31" s="36">
        <f>J32+J34+J36</f>
        <v>409.6</v>
      </c>
      <c r="K31" s="36">
        <f t="shared" ref="K31:L31" si="8">K32+K34</f>
        <v>0</v>
      </c>
      <c r="L31" s="36">
        <f t="shared" si="8"/>
        <v>0</v>
      </c>
      <c r="M31" s="190"/>
    </row>
    <row r="32" spans="1:13" s="87" customFormat="1" ht="47.25">
      <c r="A32" s="202" t="s">
        <v>111</v>
      </c>
      <c r="B32" s="102">
        <v>918</v>
      </c>
      <c r="C32" s="198" t="s">
        <v>17</v>
      </c>
      <c r="D32" s="198" t="s">
        <v>18</v>
      </c>
      <c r="E32" s="199" t="s">
        <v>34</v>
      </c>
      <c r="F32" s="200" t="s">
        <v>25</v>
      </c>
      <c r="G32" s="200" t="s">
        <v>37</v>
      </c>
      <c r="H32" s="200" t="s">
        <v>254</v>
      </c>
      <c r="I32" s="201" t="s">
        <v>113</v>
      </c>
      <c r="J32" s="36">
        <f>J33</f>
        <v>299.60000000000002</v>
      </c>
      <c r="K32" s="36">
        <f t="shared" ref="K32:L32" si="9">K33</f>
        <v>0</v>
      </c>
      <c r="L32" s="36">
        <f t="shared" si="9"/>
        <v>0</v>
      </c>
      <c r="M32" s="190"/>
    </row>
    <row r="33" spans="1:13" s="87" customFormat="1" ht="16.5" customHeight="1">
      <c r="A33" s="202" t="s">
        <v>112</v>
      </c>
      <c r="B33" s="102">
        <v>918</v>
      </c>
      <c r="C33" s="198" t="s">
        <v>17</v>
      </c>
      <c r="D33" s="198" t="s">
        <v>18</v>
      </c>
      <c r="E33" s="199" t="s">
        <v>34</v>
      </c>
      <c r="F33" s="200" t="s">
        <v>25</v>
      </c>
      <c r="G33" s="200" t="s">
        <v>37</v>
      </c>
      <c r="H33" s="200" t="s">
        <v>254</v>
      </c>
      <c r="I33" s="201" t="s">
        <v>114</v>
      </c>
      <c r="J33" s="36">
        <v>299.60000000000002</v>
      </c>
      <c r="K33" s="36">
        <v>0</v>
      </c>
      <c r="L33" s="36">
        <v>0</v>
      </c>
      <c r="M33" s="190"/>
    </row>
    <row r="34" spans="1:13" s="87" customFormat="1" ht="19.5" customHeight="1">
      <c r="A34" s="74" t="s">
        <v>107</v>
      </c>
      <c r="B34" s="102">
        <v>918</v>
      </c>
      <c r="C34" s="198" t="s">
        <v>17</v>
      </c>
      <c r="D34" s="198" t="s">
        <v>18</v>
      </c>
      <c r="E34" s="199" t="s">
        <v>34</v>
      </c>
      <c r="F34" s="200" t="s">
        <v>25</v>
      </c>
      <c r="G34" s="200" t="s">
        <v>37</v>
      </c>
      <c r="H34" s="200" t="s">
        <v>254</v>
      </c>
      <c r="I34" s="201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90"/>
    </row>
    <row r="35" spans="1:13" s="87" customFormat="1" ht="31.5">
      <c r="A35" s="74" t="s">
        <v>108</v>
      </c>
      <c r="B35" s="102">
        <v>918</v>
      </c>
      <c r="C35" s="198" t="s">
        <v>17</v>
      </c>
      <c r="D35" s="198" t="s">
        <v>18</v>
      </c>
      <c r="E35" s="199" t="s">
        <v>34</v>
      </c>
      <c r="F35" s="200" t="s">
        <v>25</v>
      </c>
      <c r="G35" s="200" t="s">
        <v>37</v>
      </c>
      <c r="H35" s="200" t="s">
        <v>254</v>
      </c>
      <c r="I35" s="201" t="s">
        <v>110</v>
      </c>
      <c r="J35" s="36">
        <v>95.9</v>
      </c>
      <c r="K35" s="36">
        <v>0</v>
      </c>
      <c r="L35" s="36">
        <v>0</v>
      </c>
      <c r="M35" s="190"/>
    </row>
    <row r="36" spans="1:13" s="87" customFormat="1">
      <c r="A36" s="79" t="s">
        <v>115</v>
      </c>
      <c r="B36" s="102">
        <v>918</v>
      </c>
      <c r="C36" s="198" t="s">
        <v>17</v>
      </c>
      <c r="D36" s="198" t="s">
        <v>18</v>
      </c>
      <c r="E36" s="199" t="s">
        <v>34</v>
      </c>
      <c r="F36" s="200" t="s">
        <v>25</v>
      </c>
      <c r="G36" s="200" t="s">
        <v>37</v>
      </c>
      <c r="H36" s="200" t="s">
        <v>254</v>
      </c>
      <c r="I36" s="201" t="s">
        <v>116</v>
      </c>
      <c r="J36" s="36">
        <f>J37</f>
        <v>14.1</v>
      </c>
      <c r="K36" s="36">
        <f t="shared" ref="K36:L36" si="11">K37</f>
        <v>0</v>
      </c>
      <c r="L36" s="36">
        <f t="shared" si="11"/>
        <v>0</v>
      </c>
      <c r="M36" s="190"/>
    </row>
    <row r="37" spans="1:13" s="87" customFormat="1">
      <c r="A37" s="79" t="s">
        <v>118</v>
      </c>
      <c r="B37" s="102">
        <v>918</v>
      </c>
      <c r="C37" s="198" t="s">
        <v>17</v>
      </c>
      <c r="D37" s="198" t="s">
        <v>18</v>
      </c>
      <c r="E37" s="199" t="s">
        <v>34</v>
      </c>
      <c r="F37" s="200" t="s">
        <v>25</v>
      </c>
      <c r="G37" s="200" t="s">
        <v>37</v>
      </c>
      <c r="H37" s="200" t="s">
        <v>254</v>
      </c>
      <c r="I37" s="201" t="s">
        <v>120</v>
      </c>
      <c r="J37" s="36">
        <v>14.1</v>
      </c>
      <c r="K37" s="36">
        <v>0</v>
      </c>
      <c r="L37" s="36">
        <v>0</v>
      </c>
      <c r="M37" s="190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19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19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19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19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19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89.8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89.8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89.8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89.8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89.8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85.8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v>85.8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557.08749999999986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531.68749999999989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531.68749999999989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</f>
        <v>531.68749999999989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482.18749999999989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482.18749999999989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</f>
        <v>482.18749999999989</v>
      </c>
      <c r="K99" s="36">
        <f>2</f>
        <v>2</v>
      </c>
      <c r="L99" s="36">
        <f>2</f>
        <v>2</v>
      </c>
      <c r="M99" s="189" t="s">
        <v>263</v>
      </c>
    </row>
    <row r="100" spans="1:13">
      <c r="A100" s="76" t="s">
        <v>61</v>
      </c>
      <c r="B100" s="66">
        <v>918</v>
      </c>
      <c r="C100" s="67" t="s">
        <v>31</v>
      </c>
      <c r="D100" s="67"/>
      <c r="E100" s="70"/>
      <c r="F100" s="67"/>
      <c r="G100" s="67"/>
      <c r="H100" s="67"/>
      <c r="I100" s="90"/>
      <c r="J100" s="162">
        <f t="shared" ref="J100:L105" si="30">J101</f>
        <v>104.3</v>
      </c>
      <c r="K100" s="162">
        <f t="shared" si="30"/>
        <v>80.900000000000006</v>
      </c>
      <c r="L100" s="162">
        <f t="shared" si="30"/>
        <v>53.9</v>
      </c>
    </row>
    <row r="101" spans="1:13">
      <c r="A101" s="97" t="s">
        <v>27</v>
      </c>
      <c r="B101" s="66">
        <v>918</v>
      </c>
      <c r="C101" s="67" t="s">
        <v>31</v>
      </c>
      <c r="D101" s="67" t="s">
        <v>17</v>
      </c>
      <c r="E101" s="90"/>
      <c r="F101" s="67"/>
      <c r="G101" s="67"/>
      <c r="H101" s="67"/>
      <c r="I101" s="90"/>
      <c r="J101" s="162">
        <f t="shared" si="30"/>
        <v>104.3</v>
      </c>
      <c r="K101" s="162">
        <f t="shared" si="30"/>
        <v>80.900000000000006</v>
      </c>
      <c r="L101" s="162">
        <f t="shared" si="30"/>
        <v>53.9</v>
      </c>
    </row>
    <row r="102" spans="1:13" ht="31.5">
      <c r="A102" s="105" t="s">
        <v>143</v>
      </c>
      <c r="B102" s="102">
        <v>918</v>
      </c>
      <c r="C102" s="6" t="s">
        <v>31</v>
      </c>
      <c r="D102" s="6" t="s">
        <v>17</v>
      </c>
      <c r="E102" s="6">
        <v>89</v>
      </c>
      <c r="F102" s="6"/>
      <c r="G102" s="6"/>
      <c r="H102" s="6"/>
      <c r="I102" s="91"/>
      <c r="J102" s="73">
        <f t="shared" si="30"/>
        <v>104.3</v>
      </c>
      <c r="K102" s="73">
        <f t="shared" si="30"/>
        <v>80.900000000000006</v>
      </c>
      <c r="L102" s="73">
        <f t="shared" si="30"/>
        <v>53.9</v>
      </c>
    </row>
    <row r="103" spans="1:13" ht="47.25">
      <c r="A103" s="106" t="s">
        <v>144</v>
      </c>
      <c r="B103" s="102">
        <v>918</v>
      </c>
      <c r="C103" s="6" t="s">
        <v>31</v>
      </c>
      <c r="D103" s="6" t="s">
        <v>17</v>
      </c>
      <c r="E103" s="6">
        <v>89</v>
      </c>
      <c r="F103" s="6">
        <v>1</v>
      </c>
      <c r="G103" s="6"/>
      <c r="H103" s="6"/>
      <c r="I103" s="91"/>
      <c r="J103" s="73">
        <f t="shared" si="30"/>
        <v>104.3</v>
      </c>
      <c r="K103" s="73">
        <f>K104</f>
        <v>80.900000000000006</v>
      </c>
      <c r="L103" s="73">
        <f t="shared" si="30"/>
        <v>53.9</v>
      </c>
    </row>
    <row r="104" spans="1:13">
      <c r="A104" s="71" t="s">
        <v>102</v>
      </c>
      <c r="B104" s="102">
        <v>918</v>
      </c>
      <c r="C104" s="98" t="s">
        <v>31</v>
      </c>
      <c r="D104" s="98" t="s">
        <v>17</v>
      </c>
      <c r="E104" s="99">
        <v>89</v>
      </c>
      <c r="F104" s="7">
        <v>1</v>
      </c>
      <c r="G104" s="7" t="s">
        <v>37</v>
      </c>
      <c r="H104" s="7" t="s">
        <v>63</v>
      </c>
      <c r="I104" s="99"/>
      <c r="J104" s="73">
        <f t="shared" si="30"/>
        <v>104.3</v>
      </c>
      <c r="K104" s="73">
        <f t="shared" si="30"/>
        <v>80.900000000000006</v>
      </c>
      <c r="L104" s="73">
        <f t="shared" si="30"/>
        <v>53.9</v>
      </c>
    </row>
    <row r="105" spans="1:13">
      <c r="A105" s="71" t="s">
        <v>103</v>
      </c>
      <c r="B105" s="102">
        <v>918</v>
      </c>
      <c r="C105" s="98" t="s">
        <v>31</v>
      </c>
      <c r="D105" s="98" t="s">
        <v>17</v>
      </c>
      <c r="E105" s="99">
        <v>89</v>
      </c>
      <c r="F105" s="7">
        <v>1</v>
      </c>
      <c r="G105" s="7" t="s">
        <v>37</v>
      </c>
      <c r="H105" s="7" t="s">
        <v>63</v>
      </c>
      <c r="I105" s="99" t="s">
        <v>105</v>
      </c>
      <c r="J105" s="73">
        <f t="shared" si="30"/>
        <v>104.3</v>
      </c>
      <c r="K105" s="73">
        <f t="shared" si="30"/>
        <v>80.900000000000006</v>
      </c>
      <c r="L105" s="73">
        <f t="shared" si="30"/>
        <v>53.9</v>
      </c>
    </row>
    <row r="106" spans="1:13">
      <c r="A106" s="71" t="s">
        <v>104</v>
      </c>
      <c r="B106" s="102">
        <v>918</v>
      </c>
      <c r="C106" s="98" t="s">
        <v>31</v>
      </c>
      <c r="D106" s="98" t="s">
        <v>17</v>
      </c>
      <c r="E106" s="99">
        <v>89</v>
      </c>
      <c r="F106" s="7">
        <v>1</v>
      </c>
      <c r="G106" s="7" t="s">
        <v>37</v>
      </c>
      <c r="H106" s="7" t="s">
        <v>63</v>
      </c>
      <c r="I106" s="99" t="s">
        <v>106</v>
      </c>
      <c r="J106" s="73">
        <f>104.3-50+40+10</f>
        <v>104.3</v>
      </c>
      <c r="K106" s="73">
        <f>104.3-K120</f>
        <v>80.900000000000006</v>
      </c>
      <c r="L106" s="73">
        <f>104.3-L120</f>
        <v>53.9</v>
      </c>
    </row>
    <row r="107" spans="1:13">
      <c r="A107" s="69" t="s">
        <v>19</v>
      </c>
      <c r="B107" s="66">
        <v>918</v>
      </c>
      <c r="C107" s="163" t="s">
        <v>32</v>
      </c>
      <c r="D107" s="163"/>
      <c r="E107" s="164"/>
      <c r="F107" s="84"/>
      <c r="G107" s="84"/>
      <c r="H107" s="84"/>
      <c r="I107" s="164"/>
      <c r="J107" s="162">
        <f t="shared" ref="J107:L112" si="31">J108</f>
        <v>1.7</v>
      </c>
      <c r="K107" s="162">
        <f t="shared" si="31"/>
        <v>1.7</v>
      </c>
      <c r="L107" s="162">
        <f t="shared" si="31"/>
        <v>1.7</v>
      </c>
    </row>
    <row r="108" spans="1:13">
      <c r="A108" s="69" t="s">
        <v>64</v>
      </c>
      <c r="B108" s="66">
        <v>918</v>
      </c>
      <c r="C108" s="84">
        <v>13</v>
      </c>
      <c r="D108" s="84" t="s">
        <v>17</v>
      </c>
      <c r="E108" s="85"/>
      <c r="F108" s="84"/>
      <c r="G108" s="84"/>
      <c r="H108" s="84"/>
      <c r="I108" s="164"/>
      <c r="J108" s="162">
        <f t="shared" si="31"/>
        <v>1.7</v>
      </c>
      <c r="K108" s="162">
        <f t="shared" si="31"/>
        <v>1.7</v>
      </c>
      <c r="L108" s="162">
        <f t="shared" si="31"/>
        <v>1.7</v>
      </c>
    </row>
    <row r="109" spans="1:13" ht="31.5">
      <c r="A109" s="105" t="s">
        <v>143</v>
      </c>
      <c r="B109" s="102">
        <v>918</v>
      </c>
      <c r="C109" s="7" t="s">
        <v>32</v>
      </c>
      <c r="D109" s="7" t="s">
        <v>17</v>
      </c>
      <c r="E109" s="6">
        <v>89</v>
      </c>
      <c r="F109" s="6"/>
      <c r="G109" s="7"/>
      <c r="H109" s="7"/>
      <c r="I109" s="99"/>
      <c r="J109" s="73">
        <f t="shared" si="31"/>
        <v>1.7</v>
      </c>
      <c r="K109" s="73">
        <f t="shared" si="31"/>
        <v>1.7</v>
      </c>
      <c r="L109" s="73">
        <f t="shared" si="31"/>
        <v>1.7</v>
      </c>
    </row>
    <row r="110" spans="1:13" ht="47.25">
      <c r="A110" s="106" t="s">
        <v>144</v>
      </c>
      <c r="B110" s="102">
        <v>918</v>
      </c>
      <c r="C110" s="7" t="s">
        <v>32</v>
      </c>
      <c r="D110" s="7" t="s">
        <v>17</v>
      </c>
      <c r="E110" s="6">
        <v>89</v>
      </c>
      <c r="F110" s="6">
        <v>1</v>
      </c>
      <c r="G110" s="7"/>
      <c r="H110" s="7"/>
      <c r="I110" s="99"/>
      <c r="J110" s="73">
        <f t="shared" si="31"/>
        <v>1.7</v>
      </c>
      <c r="K110" s="73">
        <f t="shared" si="31"/>
        <v>1.7</v>
      </c>
      <c r="L110" s="73">
        <f t="shared" si="31"/>
        <v>1.7</v>
      </c>
    </row>
    <row r="111" spans="1:13">
      <c r="A111" s="74" t="s">
        <v>65</v>
      </c>
      <c r="B111" s="102">
        <v>918</v>
      </c>
      <c r="C111" s="7">
        <v>13</v>
      </c>
      <c r="D111" s="7" t="s">
        <v>17</v>
      </c>
      <c r="E111" s="86">
        <v>89</v>
      </c>
      <c r="F111" s="7">
        <v>1</v>
      </c>
      <c r="G111" s="7" t="s">
        <v>37</v>
      </c>
      <c r="H111" s="7">
        <v>41240</v>
      </c>
      <c r="I111" s="99"/>
      <c r="J111" s="78">
        <f t="shared" si="31"/>
        <v>1.7</v>
      </c>
      <c r="K111" s="78">
        <f t="shared" si="31"/>
        <v>1.7</v>
      </c>
      <c r="L111" s="78">
        <f t="shared" si="31"/>
        <v>1.7</v>
      </c>
    </row>
    <row r="112" spans="1:13">
      <c r="A112" s="74" t="s">
        <v>100</v>
      </c>
      <c r="B112" s="102">
        <v>918</v>
      </c>
      <c r="C112" s="7">
        <v>13</v>
      </c>
      <c r="D112" s="7" t="s">
        <v>17</v>
      </c>
      <c r="E112" s="86">
        <v>89</v>
      </c>
      <c r="F112" s="7">
        <v>1</v>
      </c>
      <c r="G112" s="7" t="s">
        <v>37</v>
      </c>
      <c r="H112" s="7" t="s">
        <v>70</v>
      </c>
      <c r="I112" s="99" t="s">
        <v>101</v>
      </c>
      <c r="J112" s="78">
        <f t="shared" si="31"/>
        <v>1.7</v>
      </c>
      <c r="K112" s="78">
        <f t="shared" si="31"/>
        <v>1.7</v>
      </c>
      <c r="L112" s="78">
        <f t="shared" si="31"/>
        <v>1.7</v>
      </c>
    </row>
    <row r="113" spans="1:13">
      <c r="A113" s="79" t="s">
        <v>66</v>
      </c>
      <c r="B113" s="102">
        <v>918</v>
      </c>
      <c r="C113" s="7">
        <v>13</v>
      </c>
      <c r="D113" s="7" t="s">
        <v>17</v>
      </c>
      <c r="E113" s="86">
        <v>89</v>
      </c>
      <c r="F113" s="7">
        <v>1</v>
      </c>
      <c r="G113" s="7" t="s">
        <v>37</v>
      </c>
      <c r="H113" s="7">
        <v>41240</v>
      </c>
      <c r="I113" s="99">
        <v>730</v>
      </c>
      <c r="J113" s="78">
        <v>1.7</v>
      </c>
      <c r="K113" s="78">
        <v>1.7</v>
      </c>
      <c r="L113" s="78">
        <v>1.7</v>
      </c>
    </row>
    <row r="114" spans="1:13" s="55" customFormat="1">
      <c r="A114" s="165" t="s">
        <v>168</v>
      </c>
      <c r="B114" s="66">
        <v>918</v>
      </c>
      <c r="C114" s="84" t="s">
        <v>169</v>
      </c>
      <c r="D114" s="84"/>
      <c r="E114" s="85"/>
      <c r="F114" s="84"/>
      <c r="G114" s="84"/>
      <c r="H114" s="84"/>
      <c r="I114" s="164"/>
      <c r="J114" s="89"/>
      <c r="K114" s="89">
        <f t="shared" ref="K114:L117" si="32">K115</f>
        <v>23.4</v>
      </c>
      <c r="L114" s="89">
        <f t="shared" si="32"/>
        <v>50.4</v>
      </c>
      <c r="M114" s="192"/>
    </row>
    <row r="115" spans="1:13" s="55" customFormat="1">
      <c r="A115" s="79" t="s">
        <v>168</v>
      </c>
      <c r="B115" s="102">
        <v>918</v>
      </c>
      <c r="C115" s="7" t="s">
        <v>169</v>
      </c>
      <c r="D115" s="7">
        <v>99</v>
      </c>
      <c r="E115" s="86"/>
      <c r="F115" s="7"/>
      <c r="G115" s="7"/>
      <c r="H115" s="7"/>
      <c r="I115" s="99"/>
      <c r="J115" s="36"/>
      <c r="K115" s="36">
        <f t="shared" si="32"/>
        <v>23.4</v>
      </c>
      <c r="L115" s="36">
        <f t="shared" si="32"/>
        <v>50.4</v>
      </c>
      <c r="M115" s="192"/>
    </row>
    <row r="116" spans="1:13" s="55" customFormat="1" ht="31.5">
      <c r="A116" s="71" t="s">
        <v>143</v>
      </c>
      <c r="B116" s="102">
        <v>918</v>
      </c>
      <c r="C116" s="7" t="s">
        <v>169</v>
      </c>
      <c r="D116" s="7">
        <v>99</v>
      </c>
      <c r="E116" s="7" t="s">
        <v>49</v>
      </c>
      <c r="F116" s="7" t="s">
        <v>35</v>
      </c>
      <c r="G116" s="7"/>
      <c r="H116" s="7"/>
      <c r="I116" s="99"/>
      <c r="J116" s="36"/>
      <c r="K116" s="36">
        <f t="shared" si="32"/>
        <v>23.4</v>
      </c>
      <c r="L116" s="36">
        <f t="shared" si="32"/>
        <v>50.4</v>
      </c>
      <c r="M116" s="192"/>
    </row>
    <row r="117" spans="1:13" s="55" customFormat="1" ht="47.25">
      <c r="A117" s="71" t="s">
        <v>144</v>
      </c>
      <c r="B117" s="102">
        <v>918</v>
      </c>
      <c r="C117" s="7" t="s">
        <v>169</v>
      </c>
      <c r="D117" s="7">
        <v>99</v>
      </c>
      <c r="E117" s="7" t="s">
        <v>49</v>
      </c>
      <c r="F117" s="7" t="s">
        <v>24</v>
      </c>
      <c r="G117" s="7"/>
      <c r="H117" s="7"/>
      <c r="I117" s="99"/>
      <c r="J117" s="36"/>
      <c r="K117" s="36">
        <f t="shared" si="32"/>
        <v>23.4</v>
      </c>
      <c r="L117" s="36">
        <f t="shared" si="32"/>
        <v>50.4</v>
      </c>
      <c r="M117" s="19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7" t="s">
        <v>49</v>
      </c>
      <c r="F118" s="7" t="s">
        <v>24</v>
      </c>
      <c r="G118" s="7" t="s">
        <v>37</v>
      </c>
      <c r="H118" s="7" t="s">
        <v>170</v>
      </c>
      <c r="I118" s="7"/>
      <c r="J118" s="35"/>
      <c r="K118" s="144">
        <f>K120</f>
        <v>23.4</v>
      </c>
      <c r="L118" s="144">
        <f>L120</f>
        <v>50.4</v>
      </c>
      <c r="M118" s="192"/>
    </row>
    <row r="119" spans="1:13" s="55" customFormat="1">
      <c r="A119" s="79" t="s">
        <v>115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24</v>
      </c>
      <c r="G119" s="7" t="s">
        <v>37</v>
      </c>
      <c r="H119" s="7" t="s">
        <v>170</v>
      </c>
      <c r="I119" s="7" t="s">
        <v>116</v>
      </c>
      <c r="J119" s="35"/>
      <c r="K119" s="144">
        <f>K120</f>
        <v>23.4</v>
      </c>
      <c r="L119" s="144">
        <f>L120</f>
        <v>50.4</v>
      </c>
      <c r="M119" s="192"/>
    </row>
    <row r="120" spans="1:13" s="55" customFormat="1">
      <c r="A120" s="79" t="s">
        <v>48</v>
      </c>
      <c r="B120" s="102">
        <v>918</v>
      </c>
      <c r="C120" s="7" t="s">
        <v>169</v>
      </c>
      <c r="D120" s="7" t="s">
        <v>169</v>
      </c>
      <c r="E120" s="7" t="s">
        <v>49</v>
      </c>
      <c r="F120" s="7" t="s">
        <v>24</v>
      </c>
      <c r="G120" s="7" t="s">
        <v>37</v>
      </c>
      <c r="H120" s="7" t="s">
        <v>170</v>
      </c>
      <c r="I120" s="7" t="s">
        <v>50</v>
      </c>
      <c r="J120" s="35"/>
      <c r="K120" s="144">
        <v>23.4</v>
      </c>
      <c r="L120" s="144">
        <v>50.4</v>
      </c>
      <c r="M120" s="192"/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zoomScaleNormal="75" zoomScaleSheetLayoutView="100" workbookViewId="0">
      <selection activeCell="A30" sqref="A30:H34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I8+I60+I75+I82+I98+I105+I69</f>
        <v>2602.2374999999997</v>
      </c>
      <c r="J7" s="64">
        <f>J8+J60+J75+J82+J98+J105+J69+J112</f>
        <v>957</v>
      </c>
      <c r="K7" s="64">
        <f>K8+K60+K75+K82+K98+K105+K69+K112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1487.1499999999999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330.55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330.55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330.55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235.1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235.1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235.1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200" t="s">
        <v>17</v>
      </c>
      <c r="C15" s="200" t="s">
        <v>28</v>
      </c>
      <c r="D15" s="200" t="s">
        <v>34</v>
      </c>
      <c r="E15" s="200" t="s">
        <v>24</v>
      </c>
      <c r="F15" s="200" t="s">
        <v>37</v>
      </c>
      <c r="G15" s="200" t="s">
        <v>254</v>
      </c>
      <c r="H15" s="199"/>
      <c r="I15" s="73">
        <f>I16</f>
        <v>95.45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202" t="s">
        <v>111</v>
      </c>
      <c r="B16" s="200" t="s">
        <v>17</v>
      </c>
      <c r="C16" s="200" t="s">
        <v>28</v>
      </c>
      <c r="D16" s="200" t="s">
        <v>34</v>
      </c>
      <c r="E16" s="200" t="s">
        <v>24</v>
      </c>
      <c r="F16" s="200" t="s">
        <v>37</v>
      </c>
      <c r="G16" s="200" t="s">
        <v>254</v>
      </c>
      <c r="H16" s="199" t="s">
        <v>113</v>
      </c>
      <c r="I16" s="73">
        <f>I17</f>
        <v>95.45</v>
      </c>
      <c r="J16" s="73">
        <f t="shared" si="1"/>
        <v>0</v>
      </c>
      <c r="K16" s="73">
        <f t="shared" si="1"/>
        <v>0</v>
      </c>
    </row>
    <row r="17" spans="1:12" ht="36" customHeight="1">
      <c r="A17" s="202" t="s">
        <v>112</v>
      </c>
      <c r="B17" s="200" t="s">
        <v>17</v>
      </c>
      <c r="C17" s="200" t="s">
        <v>28</v>
      </c>
      <c r="D17" s="200" t="s">
        <v>34</v>
      </c>
      <c r="E17" s="200" t="s">
        <v>24</v>
      </c>
      <c r="F17" s="200" t="s">
        <v>37</v>
      </c>
      <c r="G17" s="200" t="s">
        <v>254</v>
      </c>
      <c r="H17" s="199" t="s">
        <v>114</v>
      </c>
      <c r="I17" s="73">
        <f>'Прил 2'!J18</f>
        <v>95.45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1154.0999999999999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1154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1154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466.59999999999997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466.59999999999997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466.59999999999997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277.79999999999995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246.29999999999998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246.29999999999998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31.5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11.1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20.399999999999999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8" t="s">
        <v>17</v>
      </c>
      <c r="C30" s="198" t="s">
        <v>18</v>
      </c>
      <c r="D30" s="199" t="s">
        <v>34</v>
      </c>
      <c r="E30" s="200" t="s">
        <v>25</v>
      </c>
      <c r="F30" s="200" t="s">
        <v>37</v>
      </c>
      <c r="G30" s="200" t="s">
        <v>254</v>
      </c>
      <c r="H30" s="201"/>
      <c r="I30" s="78">
        <f>I31+I33+I35</f>
        <v>409.6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202" t="s">
        <v>111</v>
      </c>
      <c r="B31" s="198" t="s">
        <v>17</v>
      </c>
      <c r="C31" s="198" t="s">
        <v>18</v>
      </c>
      <c r="D31" s="199" t="s">
        <v>34</v>
      </c>
      <c r="E31" s="200" t="s">
        <v>25</v>
      </c>
      <c r="F31" s="200" t="s">
        <v>37</v>
      </c>
      <c r="G31" s="200" t="s">
        <v>254</v>
      </c>
      <c r="H31" s="201" t="s">
        <v>113</v>
      </c>
      <c r="I31" s="78">
        <f>I32</f>
        <v>299.60000000000002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202" t="s">
        <v>112</v>
      </c>
      <c r="B32" s="198" t="s">
        <v>17</v>
      </c>
      <c r="C32" s="198" t="s">
        <v>18</v>
      </c>
      <c r="D32" s="199" t="s">
        <v>34</v>
      </c>
      <c r="E32" s="200" t="s">
        <v>25</v>
      </c>
      <c r="F32" s="200" t="s">
        <v>37</v>
      </c>
      <c r="G32" s="200" t="s">
        <v>254</v>
      </c>
      <c r="H32" s="201" t="s">
        <v>114</v>
      </c>
      <c r="I32" s="78">
        <f>'Прил 2'!J33</f>
        <v>299.60000000000002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8" t="s">
        <v>17</v>
      </c>
      <c r="C33" s="198" t="s">
        <v>18</v>
      </c>
      <c r="D33" s="199" t="s">
        <v>34</v>
      </c>
      <c r="E33" s="200" t="s">
        <v>25</v>
      </c>
      <c r="F33" s="200" t="s">
        <v>37</v>
      </c>
      <c r="G33" s="200" t="s">
        <v>254</v>
      </c>
      <c r="H33" s="201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8" t="s">
        <v>17</v>
      </c>
      <c r="C34" s="198" t="s">
        <v>18</v>
      </c>
      <c r="D34" s="199" t="s">
        <v>34</v>
      </c>
      <c r="E34" s="200" t="s">
        <v>25</v>
      </c>
      <c r="F34" s="200" t="s">
        <v>37</v>
      </c>
      <c r="G34" s="200" t="s">
        <v>254</v>
      </c>
      <c r="H34" s="201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8" t="s">
        <v>17</v>
      </c>
      <c r="C35" s="198" t="s">
        <v>18</v>
      </c>
      <c r="D35" s="199" t="s">
        <v>34</v>
      </c>
      <c r="E35" s="200" t="s">
        <v>25</v>
      </c>
      <c r="F35" s="200" t="s">
        <v>37</v>
      </c>
      <c r="G35" s="200" t="s">
        <v>254</v>
      </c>
      <c r="H35" s="201" t="s">
        <v>116</v>
      </c>
      <c r="I35" s="78">
        <f>I36</f>
        <v>14.1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8" t="s">
        <v>17</v>
      </c>
      <c r="C36" s="198" t="s">
        <v>18</v>
      </c>
      <c r="D36" s="199" t="s">
        <v>34</v>
      </c>
      <c r="E36" s="200" t="s">
        <v>25</v>
      </c>
      <c r="F36" s="200" t="s">
        <v>37</v>
      </c>
      <c r="G36" s="200" t="s">
        <v>254</v>
      </c>
      <c r="H36" s="201" t="s">
        <v>120</v>
      </c>
      <c r="I36" s="78">
        <f>'Прил 2'!J37</f>
        <v>14.1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89.8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89.8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89.8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89.8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89.8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85.8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85.8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557.08749999999986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531.68749999999989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531.68749999999989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</f>
        <v>531.68749999999989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482.18749999999989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482.18749999999989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482.18749999999989</v>
      </c>
      <c r="J97" s="36">
        <f>'Прил 2'!K99</f>
        <v>2</v>
      </c>
      <c r="K97" s="36">
        <f>'Прил 2'!L99</f>
        <v>2</v>
      </c>
    </row>
    <row r="98" spans="1:12">
      <c r="A98" s="76" t="s">
        <v>61</v>
      </c>
      <c r="B98" s="67" t="s">
        <v>31</v>
      </c>
      <c r="C98" s="67"/>
      <c r="D98" s="70"/>
      <c r="E98" s="67"/>
      <c r="F98" s="67"/>
      <c r="G98" s="67"/>
      <c r="H98" s="90"/>
      <c r="I98" s="89">
        <f t="shared" ref="I98:K103" si="29">I99</f>
        <v>104.3</v>
      </c>
      <c r="J98" s="89">
        <f t="shared" si="29"/>
        <v>80.900000000000006</v>
      </c>
      <c r="K98" s="89">
        <f t="shared" si="29"/>
        <v>53.9</v>
      </c>
    </row>
    <row r="99" spans="1:12">
      <c r="A99" s="97" t="s">
        <v>27</v>
      </c>
      <c r="B99" s="67" t="s">
        <v>31</v>
      </c>
      <c r="C99" s="67" t="s">
        <v>17</v>
      </c>
      <c r="D99" s="90"/>
      <c r="E99" s="67"/>
      <c r="F99" s="67"/>
      <c r="G99" s="67"/>
      <c r="H99" s="90"/>
      <c r="I99" s="89">
        <f>I100</f>
        <v>104.3</v>
      </c>
      <c r="J99" s="89">
        <f t="shared" si="29"/>
        <v>80.900000000000006</v>
      </c>
      <c r="K99" s="89">
        <f t="shared" si="29"/>
        <v>53.9</v>
      </c>
    </row>
    <row r="100" spans="1:12" ht="47.25">
      <c r="A100" s="71" t="s">
        <v>143</v>
      </c>
      <c r="B100" s="6" t="s">
        <v>31</v>
      </c>
      <c r="C100" s="6" t="s">
        <v>17</v>
      </c>
      <c r="D100" s="6">
        <v>89</v>
      </c>
      <c r="E100" s="6" t="s">
        <v>35</v>
      </c>
      <c r="F100" s="6"/>
      <c r="G100" s="6"/>
      <c r="H100" s="91"/>
      <c r="I100" s="36">
        <f>I101</f>
        <v>104.3</v>
      </c>
      <c r="J100" s="36">
        <f t="shared" si="29"/>
        <v>80.900000000000006</v>
      </c>
      <c r="K100" s="36">
        <f t="shared" si="29"/>
        <v>53.9</v>
      </c>
      <c r="L100" s="77"/>
    </row>
    <row r="101" spans="1:12" ht="47.25">
      <c r="A101" s="71" t="s">
        <v>144</v>
      </c>
      <c r="B101" s="6" t="s">
        <v>31</v>
      </c>
      <c r="C101" s="6" t="s">
        <v>17</v>
      </c>
      <c r="D101" s="6">
        <v>89</v>
      </c>
      <c r="E101" s="6">
        <v>1</v>
      </c>
      <c r="F101" s="6"/>
      <c r="G101" s="6"/>
      <c r="H101" s="91"/>
      <c r="I101" s="36">
        <f>I102</f>
        <v>104.3</v>
      </c>
      <c r="J101" s="36">
        <f t="shared" si="29"/>
        <v>80.900000000000006</v>
      </c>
      <c r="K101" s="36">
        <f t="shared" si="29"/>
        <v>53.9</v>
      </c>
      <c r="L101" s="77"/>
    </row>
    <row r="102" spans="1:12">
      <c r="A102" s="71" t="s">
        <v>102</v>
      </c>
      <c r="B102" s="98" t="s">
        <v>31</v>
      </c>
      <c r="C102" s="98" t="s">
        <v>17</v>
      </c>
      <c r="D102" s="99">
        <v>89</v>
      </c>
      <c r="E102" s="7">
        <v>1</v>
      </c>
      <c r="F102" s="7" t="s">
        <v>37</v>
      </c>
      <c r="G102" s="7" t="s">
        <v>63</v>
      </c>
      <c r="H102" s="99"/>
      <c r="I102" s="36">
        <f t="shared" si="29"/>
        <v>104.3</v>
      </c>
      <c r="J102" s="36">
        <f t="shared" si="29"/>
        <v>80.900000000000006</v>
      </c>
      <c r="K102" s="36">
        <f t="shared" si="29"/>
        <v>53.9</v>
      </c>
    </row>
    <row r="103" spans="1:12">
      <c r="A103" s="71" t="s">
        <v>103</v>
      </c>
      <c r="B103" s="98" t="s">
        <v>31</v>
      </c>
      <c r="C103" s="98" t="s">
        <v>17</v>
      </c>
      <c r="D103" s="99">
        <v>89</v>
      </c>
      <c r="E103" s="7">
        <v>1</v>
      </c>
      <c r="F103" s="7" t="s">
        <v>37</v>
      </c>
      <c r="G103" s="7" t="s">
        <v>63</v>
      </c>
      <c r="H103" s="99" t="s">
        <v>105</v>
      </c>
      <c r="I103" s="36">
        <f t="shared" si="29"/>
        <v>104.3</v>
      </c>
      <c r="J103" s="36">
        <f t="shared" si="29"/>
        <v>80.900000000000006</v>
      </c>
      <c r="K103" s="36">
        <f t="shared" si="29"/>
        <v>53.9</v>
      </c>
    </row>
    <row r="104" spans="1:12">
      <c r="A104" s="71" t="s">
        <v>104</v>
      </c>
      <c r="B104" s="98" t="s">
        <v>31</v>
      </c>
      <c r="C104" s="98" t="s">
        <v>17</v>
      </c>
      <c r="D104" s="99">
        <v>89</v>
      </c>
      <c r="E104" s="7">
        <v>1</v>
      </c>
      <c r="F104" s="7" t="s">
        <v>37</v>
      </c>
      <c r="G104" s="7" t="s">
        <v>63</v>
      </c>
      <c r="H104" s="99" t="s">
        <v>106</v>
      </c>
      <c r="I104" s="36">
        <f>'Прил 2'!J106</f>
        <v>104.3</v>
      </c>
      <c r="J104" s="36">
        <f>'Прил 2'!K106</f>
        <v>80.900000000000006</v>
      </c>
      <c r="K104" s="36">
        <f>'Прил 2'!L106</f>
        <v>53.9</v>
      </c>
    </row>
    <row r="105" spans="1:12">
      <c r="A105" s="69" t="s">
        <v>19</v>
      </c>
      <c r="B105" s="163" t="s">
        <v>32</v>
      </c>
      <c r="C105" s="163"/>
      <c r="D105" s="164"/>
      <c r="E105" s="84"/>
      <c r="F105" s="84"/>
      <c r="G105" s="84"/>
      <c r="H105" s="164"/>
      <c r="I105" s="89">
        <f t="shared" ref="I105:K110" si="30">I106</f>
        <v>1.7</v>
      </c>
      <c r="J105" s="89">
        <f t="shared" si="30"/>
        <v>1.7</v>
      </c>
      <c r="K105" s="89">
        <f t="shared" si="30"/>
        <v>1.7</v>
      </c>
    </row>
    <row r="106" spans="1:12" ht="31.5">
      <c r="A106" s="69" t="s">
        <v>64</v>
      </c>
      <c r="B106" s="84">
        <v>13</v>
      </c>
      <c r="C106" s="84" t="s">
        <v>17</v>
      </c>
      <c r="D106" s="85"/>
      <c r="E106" s="84"/>
      <c r="F106" s="84"/>
      <c r="G106" s="84"/>
      <c r="H106" s="164"/>
      <c r="I106" s="89">
        <f t="shared" si="30"/>
        <v>1.7</v>
      </c>
      <c r="J106" s="89">
        <f t="shared" si="30"/>
        <v>1.7</v>
      </c>
      <c r="K106" s="89">
        <f t="shared" si="30"/>
        <v>1.7</v>
      </c>
    </row>
    <row r="107" spans="1:12" ht="47.25">
      <c r="A107" s="71" t="s">
        <v>143</v>
      </c>
      <c r="B107" s="7" t="s">
        <v>32</v>
      </c>
      <c r="C107" s="7" t="s">
        <v>17</v>
      </c>
      <c r="D107" s="6">
        <v>89</v>
      </c>
      <c r="E107" s="6">
        <v>0</v>
      </c>
      <c r="F107" s="7"/>
      <c r="G107" s="7"/>
      <c r="H107" s="99"/>
      <c r="I107" s="36">
        <f t="shared" si="30"/>
        <v>1.7</v>
      </c>
      <c r="J107" s="36">
        <f t="shared" si="30"/>
        <v>1.7</v>
      </c>
      <c r="K107" s="36">
        <f t="shared" si="30"/>
        <v>1.7</v>
      </c>
    </row>
    <row r="108" spans="1:12" ht="47.25">
      <c r="A108" s="71" t="s">
        <v>144</v>
      </c>
      <c r="B108" s="7" t="s">
        <v>32</v>
      </c>
      <c r="C108" s="7" t="s">
        <v>17</v>
      </c>
      <c r="D108" s="6">
        <v>89</v>
      </c>
      <c r="E108" s="6">
        <v>1</v>
      </c>
      <c r="F108" s="7"/>
      <c r="G108" s="7"/>
      <c r="H108" s="99"/>
      <c r="I108" s="36">
        <f t="shared" si="30"/>
        <v>1.7</v>
      </c>
      <c r="J108" s="36">
        <f t="shared" si="30"/>
        <v>1.7</v>
      </c>
      <c r="K108" s="36">
        <f t="shared" si="30"/>
        <v>1.7</v>
      </c>
    </row>
    <row r="109" spans="1:12">
      <c r="A109" s="74" t="s">
        <v>65</v>
      </c>
      <c r="B109" s="7">
        <v>13</v>
      </c>
      <c r="C109" s="7" t="s">
        <v>17</v>
      </c>
      <c r="D109" s="86">
        <v>89</v>
      </c>
      <c r="E109" s="7">
        <v>1</v>
      </c>
      <c r="F109" s="7" t="s">
        <v>37</v>
      </c>
      <c r="G109" s="7">
        <v>41240</v>
      </c>
      <c r="H109" s="99"/>
      <c r="I109" s="36">
        <f t="shared" si="30"/>
        <v>1.7</v>
      </c>
      <c r="J109" s="36">
        <f t="shared" si="30"/>
        <v>1.7</v>
      </c>
      <c r="K109" s="36">
        <f t="shared" si="30"/>
        <v>1.7</v>
      </c>
    </row>
    <row r="110" spans="1:12">
      <c r="A110" s="74" t="s">
        <v>100</v>
      </c>
      <c r="B110" s="7">
        <v>13</v>
      </c>
      <c r="C110" s="7" t="s">
        <v>17</v>
      </c>
      <c r="D110" s="86">
        <v>89</v>
      </c>
      <c r="E110" s="7">
        <v>1</v>
      </c>
      <c r="F110" s="7" t="s">
        <v>37</v>
      </c>
      <c r="G110" s="7" t="s">
        <v>70</v>
      </c>
      <c r="H110" s="99" t="s">
        <v>101</v>
      </c>
      <c r="I110" s="36">
        <f t="shared" si="30"/>
        <v>1.7</v>
      </c>
      <c r="J110" s="36">
        <f t="shared" si="30"/>
        <v>1.7</v>
      </c>
      <c r="K110" s="36">
        <f t="shared" si="30"/>
        <v>1.7</v>
      </c>
    </row>
    <row r="111" spans="1:12">
      <c r="A111" s="79" t="s">
        <v>66</v>
      </c>
      <c r="B111" s="7">
        <v>13</v>
      </c>
      <c r="C111" s="7" t="s">
        <v>17</v>
      </c>
      <c r="D111" s="86">
        <v>89</v>
      </c>
      <c r="E111" s="7">
        <v>1</v>
      </c>
      <c r="F111" s="7" t="s">
        <v>37</v>
      </c>
      <c r="G111" s="7">
        <v>41240</v>
      </c>
      <c r="H111" s="99">
        <v>730</v>
      </c>
      <c r="I111" s="36">
        <f>'Прил 2'!J113</f>
        <v>1.7</v>
      </c>
      <c r="J111" s="36">
        <f>'Прил 2'!K113</f>
        <v>1.7</v>
      </c>
      <c r="K111" s="36">
        <f>'Прил 2'!L113</f>
        <v>1.7</v>
      </c>
    </row>
    <row r="112" spans="1:12">
      <c r="A112" s="79" t="s">
        <v>168</v>
      </c>
      <c r="B112" s="84" t="s">
        <v>169</v>
      </c>
      <c r="C112" s="84"/>
      <c r="D112" s="85"/>
      <c r="E112" s="84"/>
      <c r="F112" s="84"/>
      <c r="G112" s="84"/>
      <c r="H112" s="164"/>
      <c r="I112" s="89"/>
      <c r="J112" s="89">
        <f t="shared" ref="J112:K115" si="31">J113</f>
        <v>23.4</v>
      </c>
      <c r="K112" s="89">
        <f t="shared" si="31"/>
        <v>50.4</v>
      </c>
    </row>
    <row r="113" spans="1:11">
      <c r="A113" s="79" t="s">
        <v>168</v>
      </c>
      <c r="B113" s="7" t="s">
        <v>169</v>
      </c>
      <c r="C113" s="7">
        <v>99</v>
      </c>
      <c r="D113" s="86"/>
      <c r="E113" s="7"/>
      <c r="F113" s="7"/>
      <c r="G113" s="7"/>
      <c r="H113" s="99"/>
      <c r="I113" s="36"/>
      <c r="J113" s="36">
        <f t="shared" si="31"/>
        <v>23.4</v>
      </c>
      <c r="K113" s="36">
        <f t="shared" si="31"/>
        <v>50.4</v>
      </c>
    </row>
    <row r="114" spans="1:11" ht="47.25">
      <c r="A114" s="71" t="s">
        <v>143</v>
      </c>
      <c r="B114" s="7" t="s">
        <v>169</v>
      </c>
      <c r="C114" s="7">
        <v>99</v>
      </c>
      <c r="D114" s="7" t="s">
        <v>49</v>
      </c>
      <c r="E114" s="7" t="s">
        <v>35</v>
      </c>
      <c r="F114" s="7"/>
      <c r="G114" s="7"/>
      <c r="H114" s="99"/>
      <c r="I114" s="36"/>
      <c r="J114" s="36">
        <f t="shared" si="31"/>
        <v>23.4</v>
      </c>
      <c r="K114" s="36">
        <f t="shared" si="31"/>
        <v>50.4</v>
      </c>
    </row>
    <row r="115" spans="1:11" ht="47.25">
      <c r="A115" s="71" t="s">
        <v>144</v>
      </c>
      <c r="B115" s="7" t="s">
        <v>169</v>
      </c>
      <c r="C115" s="7">
        <v>99</v>
      </c>
      <c r="D115" s="7" t="s">
        <v>49</v>
      </c>
      <c r="E115" s="7" t="s">
        <v>24</v>
      </c>
      <c r="F115" s="7"/>
      <c r="G115" s="7"/>
      <c r="H115" s="99"/>
      <c r="I115" s="36"/>
      <c r="J115" s="36">
        <f t="shared" si="31"/>
        <v>23.4</v>
      </c>
      <c r="K115" s="36">
        <f t="shared" si="31"/>
        <v>50.4</v>
      </c>
    </row>
    <row r="116" spans="1:11">
      <c r="A116" s="79" t="s">
        <v>168</v>
      </c>
      <c r="B116" s="7" t="s">
        <v>169</v>
      </c>
      <c r="C116" s="7">
        <v>99</v>
      </c>
      <c r="D116" s="7" t="s">
        <v>49</v>
      </c>
      <c r="E116" s="7" t="s">
        <v>24</v>
      </c>
      <c r="F116" s="7" t="s">
        <v>37</v>
      </c>
      <c r="G116" s="7" t="s">
        <v>170</v>
      </c>
      <c r="H116" s="7"/>
      <c r="I116" s="35"/>
      <c r="J116" s="144">
        <f>J118</f>
        <v>23.4</v>
      </c>
      <c r="K116" s="144">
        <f>K118</f>
        <v>50.4</v>
      </c>
    </row>
    <row r="117" spans="1:11">
      <c r="A117" s="79" t="s">
        <v>115</v>
      </c>
      <c r="B117" s="7" t="s">
        <v>169</v>
      </c>
      <c r="C117" s="7">
        <v>99</v>
      </c>
      <c r="D117" s="7" t="s">
        <v>49</v>
      </c>
      <c r="E117" s="7" t="s">
        <v>24</v>
      </c>
      <c r="F117" s="7" t="s">
        <v>37</v>
      </c>
      <c r="G117" s="7" t="s">
        <v>170</v>
      </c>
      <c r="H117" s="7" t="s">
        <v>116</v>
      </c>
      <c r="I117" s="35"/>
      <c r="J117" s="144">
        <f>J118</f>
        <v>23.4</v>
      </c>
      <c r="K117" s="144">
        <f>K118</f>
        <v>50.4</v>
      </c>
    </row>
    <row r="118" spans="1:11">
      <c r="A118" s="79" t="s">
        <v>48</v>
      </c>
      <c r="B118" s="7" t="s">
        <v>169</v>
      </c>
      <c r="C118" s="7" t="s">
        <v>169</v>
      </c>
      <c r="D118" s="7" t="s">
        <v>49</v>
      </c>
      <c r="E118" s="7" t="s">
        <v>24</v>
      </c>
      <c r="F118" s="7" t="s">
        <v>37</v>
      </c>
      <c r="G118" s="7" t="s">
        <v>170</v>
      </c>
      <c r="H118" s="7" t="s">
        <v>50</v>
      </c>
      <c r="I118" s="35"/>
      <c r="J118" s="144">
        <f>'Прил 2'!K120</f>
        <v>23.4</v>
      </c>
      <c r="K118" s="144">
        <f>'Прил 2'!L120</f>
        <v>50.4</v>
      </c>
    </row>
  </sheetData>
  <autoFilter ref="A6:K11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topLeftCell="A40" zoomScaleNormal="100" zoomScaleSheetLayoutView="100" workbookViewId="0">
      <selection activeCell="A50" sqref="A50:C5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1"/>
      <c r="L3" s="37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2602.2375000000002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1484.55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330.55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235.1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235.1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235.1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235.1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235.1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235.1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95.45</v>
      </c>
      <c r="K44" s="36">
        <f t="shared" ref="K44:L48" si="13">K45</f>
        <v>0</v>
      </c>
      <c r="L44" s="36">
        <f t="shared" si="13"/>
        <v>0</v>
      </c>
    </row>
    <row r="45" spans="1:43" ht="63">
      <c r="A45" s="202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95.45</v>
      </c>
      <c r="K45" s="36">
        <f t="shared" si="13"/>
        <v>0</v>
      </c>
      <c r="L45" s="36">
        <f t="shared" si="13"/>
        <v>0</v>
      </c>
    </row>
    <row r="46" spans="1:43" ht="31.5">
      <c r="A46" s="202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95.45</v>
      </c>
      <c r="K46" s="36">
        <f t="shared" si="13"/>
        <v>0</v>
      </c>
      <c r="L46" s="36">
        <f t="shared" si="13"/>
        <v>0</v>
      </c>
    </row>
    <row r="47" spans="1:43" ht="15.75">
      <c r="A47" s="205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95.45</v>
      </c>
      <c r="K47" s="36">
        <f t="shared" si="13"/>
        <v>0</v>
      </c>
      <c r="L47" s="36">
        <f t="shared" si="13"/>
        <v>0</v>
      </c>
    </row>
    <row r="48" spans="1:43" ht="31.5">
      <c r="A48" s="205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95.45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95.45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1154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466.59999999999997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466.59999999999997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466.59999999999997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466.59999999999997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466.59999999999997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466.59999999999997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277.79999999999995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246.29999999999998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246.29999999999998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246.29999999999998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246.29999999999998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246.29999999999998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31.5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3" t="s">
        <v>34</v>
      </c>
      <c r="C64" s="200" t="s">
        <v>25</v>
      </c>
      <c r="D64" s="7" t="s">
        <v>37</v>
      </c>
      <c r="E64" s="86" t="s">
        <v>42</v>
      </c>
      <c r="F64" s="7" t="s">
        <v>248</v>
      </c>
      <c r="G64" s="204"/>
      <c r="H64" s="198"/>
      <c r="I64" s="7"/>
      <c r="J64" s="36">
        <f>J65</f>
        <v>11.1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5" t="s">
        <v>16</v>
      </c>
      <c r="B65" s="203" t="s">
        <v>34</v>
      </c>
      <c r="C65" s="200" t="s">
        <v>25</v>
      </c>
      <c r="D65" s="7" t="s">
        <v>37</v>
      </c>
      <c r="E65" s="86" t="s">
        <v>42</v>
      </c>
      <c r="F65" s="7" t="s">
        <v>248</v>
      </c>
      <c r="G65" s="204" t="s">
        <v>17</v>
      </c>
      <c r="H65" s="198"/>
      <c r="I65" s="7"/>
      <c r="J65" s="36">
        <f>J66</f>
        <v>11.1</v>
      </c>
      <c r="K65" s="36">
        <f t="shared" si="23"/>
        <v>0</v>
      </c>
      <c r="L65" s="36">
        <f t="shared" si="23"/>
        <v>0</v>
      </c>
    </row>
    <row r="66" spans="1:12" ht="48.75" customHeight="1">
      <c r="A66" s="205" t="s">
        <v>68</v>
      </c>
      <c r="B66" s="203" t="s">
        <v>34</v>
      </c>
      <c r="C66" s="200" t="s">
        <v>25</v>
      </c>
      <c r="D66" s="7" t="s">
        <v>37</v>
      </c>
      <c r="E66" s="86" t="s">
        <v>42</v>
      </c>
      <c r="F66" s="7" t="s">
        <v>248</v>
      </c>
      <c r="G66" s="204" t="s">
        <v>17</v>
      </c>
      <c r="H66" s="198" t="s">
        <v>18</v>
      </c>
      <c r="I66" s="7"/>
      <c r="J66" s="36">
        <f>J67</f>
        <v>11.1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11.1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20.399999999999999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20.399999999999999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20.399999999999999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20.399999999999999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3" t="s">
        <v>34</v>
      </c>
      <c r="C72" s="200" t="s">
        <v>25</v>
      </c>
      <c r="D72" s="7" t="s">
        <v>37</v>
      </c>
      <c r="E72" s="86" t="s">
        <v>254</v>
      </c>
      <c r="F72" s="7"/>
      <c r="G72" s="204"/>
      <c r="H72" s="6"/>
      <c r="I72" s="206"/>
      <c r="J72" s="36">
        <f>J73+J78+J83</f>
        <v>409.6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202" t="s">
        <v>111</v>
      </c>
      <c r="B73" s="203" t="s">
        <v>34</v>
      </c>
      <c r="C73" s="200" t="s">
        <v>25</v>
      </c>
      <c r="D73" s="7" t="s">
        <v>37</v>
      </c>
      <c r="E73" s="86" t="s">
        <v>254</v>
      </c>
      <c r="F73" s="7" t="s">
        <v>113</v>
      </c>
      <c r="G73" s="204"/>
      <c r="H73" s="6"/>
      <c r="I73" s="206"/>
      <c r="J73" s="36">
        <f>J74</f>
        <v>299.60000000000002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202" t="s">
        <v>112</v>
      </c>
      <c r="B74" s="203" t="s">
        <v>34</v>
      </c>
      <c r="C74" s="200" t="s">
        <v>25</v>
      </c>
      <c r="D74" s="7" t="s">
        <v>37</v>
      </c>
      <c r="E74" s="86" t="s">
        <v>254</v>
      </c>
      <c r="F74" s="7" t="s">
        <v>114</v>
      </c>
      <c r="G74" s="204"/>
      <c r="H74" s="6"/>
      <c r="I74" s="206"/>
      <c r="J74" s="36">
        <f>J75</f>
        <v>299.60000000000002</v>
      </c>
      <c r="K74" s="36">
        <f t="shared" si="27"/>
        <v>0</v>
      </c>
      <c r="L74" s="36">
        <f t="shared" si="27"/>
        <v>0</v>
      </c>
    </row>
    <row r="75" spans="1:12" ht="19.5" customHeight="1">
      <c r="A75" s="205" t="s">
        <v>16</v>
      </c>
      <c r="B75" s="203" t="s">
        <v>34</v>
      </c>
      <c r="C75" s="200" t="s">
        <v>25</v>
      </c>
      <c r="D75" s="7" t="s">
        <v>37</v>
      </c>
      <c r="E75" s="86" t="s">
        <v>254</v>
      </c>
      <c r="F75" s="7" t="s">
        <v>114</v>
      </c>
      <c r="G75" s="204" t="s">
        <v>17</v>
      </c>
      <c r="H75" s="6"/>
      <c r="I75" s="206"/>
      <c r="J75" s="36">
        <f>J76</f>
        <v>299.60000000000002</v>
      </c>
      <c r="K75" s="36">
        <f t="shared" si="27"/>
        <v>0</v>
      </c>
      <c r="L75" s="36">
        <f t="shared" si="27"/>
        <v>0</v>
      </c>
    </row>
    <row r="76" spans="1:12" ht="36.6" customHeight="1">
      <c r="A76" s="205" t="s">
        <v>68</v>
      </c>
      <c r="B76" s="203" t="s">
        <v>34</v>
      </c>
      <c r="C76" s="200" t="s">
        <v>25</v>
      </c>
      <c r="D76" s="7" t="s">
        <v>37</v>
      </c>
      <c r="E76" s="86" t="s">
        <v>254</v>
      </c>
      <c r="F76" s="7" t="s">
        <v>114</v>
      </c>
      <c r="G76" s="204" t="s">
        <v>17</v>
      </c>
      <c r="H76" s="6" t="s">
        <v>18</v>
      </c>
      <c r="I76" s="206"/>
      <c r="J76" s="36">
        <f>J77</f>
        <v>299.60000000000002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7" t="s">
        <v>17</v>
      </c>
      <c r="H77" s="67" t="s">
        <v>18</v>
      </c>
      <c r="I77" s="208" t="s">
        <v>96</v>
      </c>
      <c r="J77" s="89">
        <f>'Прил 2'!J33</f>
        <v>299.60000000000002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3" t="s">
        <v>34</v>
      </c>
      <c r="C78" s="200" t="s">
        <v>25</v>
      </c>
      <c r="D78" s="7" t="s">
        <v>37</v>
      </c>
      <c r="E78" s="86" t="s">
        <v>254</v>
      </c>
      <c r="F78" s="7" t="s">
        <v>109</v>
      </c>
      <c r="G78" s="204"/>
      <c r="H78" s="6"/>
      <c r="I78" s="206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3" t="s">
        <v>34</v>
      </c>
      <c r="C79" s="200" t="s">
        <v>25</v>
      </c>
      <c r="D79" s="7" t="s">
        <v>37</v>
      </c>
      <c r="E79" s="86" t="s">
        <v>254</v>
      </c>
      <c r="F79" s="7" t="s">
        <v>110</v>
      </c>
      <c r="G79" s="204"/>
      <c r="H79" s="6"/>
      <c r="I79" s="206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5" t="s">
        <v>16</v>
      </c>
      <c r="B80" s="203" t="s">
        <v>34</v>
      </c>
      <c r="C80" s="200" t="s">
        <v>25</v>
      </c>
      <c r="D80" s="7" t="s">
        <v>37</v>
      </c>
      <c r="E80" s="86" t="s">
        <v>254</v>
      </c>
      <c r="F80" s="7" t="s">
        <v>110</v>
      </c>
      <c r="G80" s="204" t="s">
        <v>17</v>
      </c>
      <c r="H80" s="6"/>
      <c r="I80" s="206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5" t="s">
        <v>68</v>
      </c>
      <c r="B81" s="203" t="s">
        <v>34</v>
      </c>
      <c r="C81" s="200" t="s">
        <v>25</v>
      </c>
      <c r="D81" s="7" t="s">
        <v>37</v>
      </c>
      <c r="E81" s="86" t="s">
        <v>254</v>
      </c>
      <c r="F81" s="7" t="s">
        <v>110</v>
      </c>
      <c r="G81" s="204" t="s">
        <v>17</v>
      </c>
      <c r="H81" s="6" t="s">
        <v>18</v>
      </c>
      <c r="I81" s="206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7" t="s">
        <v>17</v>
      </c>
      <c r="H82" s="67" t="s">
        <v>18</v>
      </c>
      <c r="I82" s="208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7"/>
      <c r="H83" s="67"/>
      <c r="I83" s="208"/>
      <c r="J83" s="36">
        <f>J84</f>
        <v>14.1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14.1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14.1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14.1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14.1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1115.6875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</f>
        <v>1115.6875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104.3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104.3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104.3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104.3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104.3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2'!J106</f>
        <v>104.3</v>
      </c>
      <c r="K95" s="89">
        <f>'Прил 2'!K106</f>
        <v>80.900000000000006</v>
      </c>
      <c r="L95" s="89">
        <f>'Прил 2'!L106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2'!J113</f>
        <v>1.7</v>
      </c>
      <c r="K107" s="89">
        <f>'Прил 2'!K113</f>
        <v>1.7</v>
      </c>
      <c r="L107" s="89">
        <f>'Прил 2'!L113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2'!K116</f>
        <v>23.4</v>
      </c>
      <c r="L110" s="36">
        <f>'Прил 2'!L116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482.18749999999989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482.18749999999989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482.18749999999989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482.18749999999989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482.18749999999989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482.18749999999989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89.8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85.8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85.8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85.8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85.8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85.8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-47.008890000000065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-8.8900000000649015E-3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-2649.2463899999998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-2649.2463899999998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-2649.2463899999998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2649.2374999999997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2649.2374999999997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2649.2374999999997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2022-09-06T07:30:44Z</dcterms:modified>
</cp:coreProperties>
</file>