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2'!$A$6:$L$144</definedName>
    <definedName name="_xlnm._FilterDatabase" localSheetId="2" hidden="1">'Прил 3 '!$A$6:$K$143</definedName>
    <definedName name="_xlnm._FilterDatabase" localSheetId="3" hidden="1">'Прил 4'!$A$7:$L$177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2'!$A$1:$L$144</definedName>
    <definedName name="_xlnm.Print_Area" localSheetId="2">'Прил 3 '!$A$1:$K$143</definedName>
    <definedName name="_xlnm.Print_Area" localSheetId="3">'Прил 4'!$A$1:$L$183</definedName>
    <definedName name="_xlnm.Print_Area" localSheetId="4">'Прил 5'!$A$1:$E$20</definedName>
    <definedName name="_xlnm.Print_Area" localSheetId="5">'Прил 6'!$A$1:$E$16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27" i="6"/>
  <c r="J24"/>
  <c r="J92"/>
  <c r="J96"/>
  <c r="J15"/>
  <c r="K119" i="9"/>
  <c r="K118" s="1"/>
  <c r="K117" s="1"/>
  <c r="K116" s="1"/>
  <c r="K115" s="1"/>
  <c r="K114" s="1"/>
  <c r="L119"/>
  <c r="L118" s="1"/>
  <c r="L117" s="1"/>
  <c r="L116" s="1"/>
  <c r="L115" s="1"/>
  <c r="L114" s="1"/>
  <c r="J119"/>
  <c r="J118" s="1"/>
  <c r="J117" s="1"/>
  <c r="J116" s="1"/>
  <c r="J115" s="1"/>
  <c r="J114" s="1"/>
  <c r="J57" i="18"/>
  <c r="J56" s="1"/>
  <c r="J55" s="1"/>
  <c r="J54" s="1"/>
  <c r="J58"/>
  <c r="K58"/>
  <c r="K57" s="1"/>
  <c r="K56" s="1"/>
  <c r="K55" s="1"/>
  <c r="K54" s="1"/>
  <c r="I58"/>
  <c r="I57" s="1"/>
  <c r="I56" s="1"/>
  <c r="I55" s="1"/>
  <c r="I54" s="1"/>
  <c r="J120" i="6"/>
  <c r="J46"/>
  <c r="L57"/>
  <c r="L56" s="1"/>
  <c r="L55" s="1"/>
  <c r="K58"/>
  <c r="K57" s="1"/>
  <c r="K56" s="1"/>
  <c r="K55" s="1"/>
  <c r="L58"/>
  <c r="J55"/>
  <c r="J56"/>
  <c r="J57"/>
  <c r="J58"/>
  <c r="C7" i="1"/>
  <c r="D32"/>
  <c r="E32"/>
  <c r="C32"/>
  <c r="K93" i="9" l="1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J33" i="18"/>
  <c r="J32" s="1"/>
  <c r="K33"/>
  <c r="K32" s="1"/>
  <c r="I33"/>
  <c r="I32" s="1"/>
  <c r="K33" i="6"/>
  <c r="L33"/>
  <c r="J33"/>
  <c r="J32"/>
  <c r="J18" l="1"/>
  <c r="J102"/>
  <c r="C30" i="1"/>
  <c r="C25"/>
  <c r="J123" i="6"/>
  <c r="C8" i="1"/>
  <c r="C20"/>
  <c r="D17"/>
  <c r="E17"/>
  <c r="C17"/>
  <c r="J109" i="6" l="1"/>
  <c r="J85" i="18"/>
  <c r="J84" s="1"/>
  <c r="J83" s="1"/>
  <c r="J82" s="1"/>
  <c r="J81" s="1"/>
  <c r="K85"/>
  <c r="K84" s="1"/>
  <c r="K83" s="1"/>
  <c r="K82" s="1"/>
  <c r="K81" s="1"/>
  <c r="I85"/>
  <c r="I84" s="1"/>
  <c r="I83" s="1"/>
  <c r="I82" s="1"/>
  <c r="I81" s="1"/>
  <c r="L83" i="6"/>
  <c r="L82" s="1"/>
  <c r="L50" i="9" s="1"/>
  <c r="L49" s="1"/>
  <c r="L48" s="1"/>
  <c r="L47" s="1"/>
  <c r="L46" s="1"/>
  <c r="L45" s="1"/>
  <c r="L44" s="1"/>
  <c r="L84" i="6"/>
  <c r="L85"/>
  <c r="K83"/>
  <c r="K82" s="1"/>
  <c r="K50" i="9" s="1"/>
  <c r="K49" s="1"/>
  <c r="K48" s="1"/>
  <c r="K47" s="1"/>
  <c r="K46" s="1"/>
  <c r="K45" s="1"/>
  <c r="K44" s="1"/>
  <c r="K84" i="6"/>
  <c r="K85"/>
  <c r="J83"/>
  <c r="J82" s="1"/>
  <c r="J50" i="9" s="1"/>
  <c r="J49" s="1"/>
  <c r="J48" s="1"/>
  <c r="J47" s="1"/>
  <c r="J46" s="1"/>
  <c r="J45" s="1"/>
  <c r="J44" s="1"/>
  <c r="J84" i="6"/>
  <c r="J85"/>
  <c r="L15" l="1"/>
  <c r="K15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K183"/>
  <c r="K182" s="1"/>
  <c r="K181" s="1"/>
  <c r="K180" s="1"/>
  <c r="K179" s="1"/>
  <c r="K178" s="1"/>
  <c r="L183"/>
  <c r="L182" s="1"/>
  <c r="L181" s="1"/>
  <c r="L180" s="1"/>
  <c r="L179" s="1"/>
  <c r="L178" s="1"/>
  <c r="J183"/>
  <c r="J182" s="1"/>
  <c r="J181" s="1"/>
  <c r="J180" s="1"/>
  <c r="J179" s="1"/>
  <c r="J178" s="1"/>
  <c r="J77" i="18"/>
  <c r="J76" s="1"/>
  <c r="J75" s="1"/>
  <c r="K77"/>
  <c r="K76" s="1"/>
  <c r="K75" s="1"/>
  <c r="J80"/>
  <c r="J79" s="1"/>
  <c r="J78" s="1"/>
  <c r="K80"/>
  <c r="K79" s="1"/>
  <c r="K78" s="1"/>
  <c r="I77"/>
  <c r="I76" s="1"/>
  <c r="I75" s="1"/>
  <c r="I80"/>
  <c r="I79" s="1"/>
  <c r="I78" s="1"/>
  <c r="J45" i="6"/>
  <c r="K77"/>
  <c r="K76" s="1"/>
  <c r="L77"/>
  <c r="L76" s="1"/>
  <c r="J77"/>
  <c r="J76" s="1"/>
  <c r="K80"/>
  <c r="K79" s="1"/>
  <c r="L80"/>
  <c r="L79" s="1"/>
  <c r="J80"/>
  <c r="J79" s="1"/>
  <c r="D29" i="1"/>
  <c r="E29"/>
  <c r="C29"/>
  <c r="L92" i="6" l="1"/>
  <c r="K92"/>
  <c r="E30" i="1"/>
  <c r="D30"/>
  <c r="K137" i="9"/>
  <c r="K136" s="1"/>
  <c r="K135" s="1"/>
  <c r="K134" s="1"/>
  <c r="K133" s="1"/>
  <c r="K132" s="1"/>
  <c r="L137"/>
  <c r="L136" s="1"/>
  <c r="L135" s="1"/>
  <c r="L134" s="1"/>
  <c r="L133" s="1"/>
  <c r="L132" s="1"/>
  <c r="J137"/>
  <c r="J136" s="1"/>
  <c r="J135" s="1"/>
  <c r="J134" s="1"/>
  <c r="J133" s="1"/>
  <c r="J132" s="1"/>
  <c r="J74" i="18"/>
  <c r="J73" s="1"/>
  <c r="J72" s="1"/>
  <c r="J71" s="1"/>
  <c r="J70" s="1"/>
  <c r="J69" s="1"/>
  <c r="J68" s="1"/>
  <c r="K74"/>
  <c r="K73" s="1"/>
  <c r="K72" s="1"/>
  <c r="K71" s="1"/>
  <c r="K70" s="1"/>
  <c r="K69" s="1"/>
  <c r="K68" s="1"/>
  <c r="I74"/>
  <c r="I73" s="1"/>
  <c r="I72" s="1"/>
  <c r="K74" i="6"/>
  <c r="K73" s="1"/>
  <c r="L74"/>
  <c r="L73" s="1"/>
  <c r="J74"/>
  <c r="J73" s="1"/>
  <c r="J72" s="1"/>
  <c r="J71" s="1"/>
  <c r="J70" s="1"/>
  <c r="J69" s="1"/>
  <c r="K71" l="1"/>
  <c r="K70" s="1"/>
  <c r="K69" s="1"/>
  <c r="K72"/>
  <c r="L72"/>
  <c r="L71" s="1"/>
  <c r="L70" s="1"/>
  <c r="L69" s="1"/>
  <c r="I71" i="18"/>
  <c r="I70" s="1"/>
  <c r="I69" s="1"/>
  <c r="I68" s="1"/>
  <c r="J95"/>
  <c r="J94" s="1"/>
  <c r="J93" s="1"/>
  <c r="J92" s="1"/>
  <c r="K95"/>
  <c r="K94" s="1"/>
  <c r="K93" s="1"/>
  <c r="K92" s="1"/>
  <c r="I95"/>
  <c r="I94" s="1"/>
  <c r="I93" s="1"/>
  <c r="I92" s="1"/>
  <c r="J53" l="1"/>
  <c r="J52" s="1"/>
  <c r="J51" s="1"/>
  <c r="J50" s="1"/>
  <c r="K53"/>
  <c r="K52" s="1"/>
  <c r="K51" s="1"/>
  <c r="K50" s="1"/>
  <c r="I53"/>
  <c r="I52" s="1"/>
  <c r="I51" s="1"/>
  <c r="I50" s="1"/>
  <c r="L95" i="6"/>
  <c r="L94" s="1"/>
  <c r="L93" s="1"/>
  <c r="L43" i="9" s="1"/>
  <c r="L42" s="1"/>
  <c r="L41" s="1"/>
  <c r="L40" s="1"/>
  <c r="L39" s="1"/>
  <c r="L38" s="1"/>
  <c r="L37" s="1"/>
  <c r="K95" i="6"/>
  <c r="K94" s="1"/>
  <c r="K93" s="1"/>
  <c r="K43" i="9" s="1"/>
  <c r="K42" s="1"/>
  <c r="K41" s="1"/>
  <c r="K40" s="1"/>
  <c r="K39" s="1"/>
  <c r="K38" s="1"/>
  <c r="K37" s="1"/>
  <c r="J95" i="6"/>
  <c r="J94" s="1"/>
  <c r="J93" s="1"/>
  <c r="J43" i="9" s="1"/>
  <c r="J42" s="1"/>
  <c r="J41" s="1"/>
  <c r="J40" s="1"/>
  <c r="J39" s="1"/>
  <c r="J38" s="1"/>
  <c r="J37" s="1"/>
  <c r="K53" i="6"/>
  <c r="K52" s="1"/>
  <c r="K51" s="1"/>
  <c r="K21" i="9" s="1"/>
  <c r="K20" s="1"/>
  <c r="K19" s="1"/>
  <c r="K18" s="1"/>
  <c r="K17" s="1"/>
  <c r="K16" s="1"/>
  <c r="K15" s="1"/>
  <c r="L53" i="6"/>
  <c r="L52" s="1"/>
  <c r="L51" s="1"/>
  <c r="L21" i="9" s="1"/>
  <c r="L20" s="1"/>
  <c r="L19" s="1"/>
  <c r="L18" s="1"/>
  <c r="L17" s="1"/>
  <c r="L16" s="1"/>
  <c r="L15" s="1"/>
  <c r="J53" i="6"/>
  <c r="J52" s="1"/>
  <c r="J51" s="1"/>
  <c r="J21" i="9" s="1"/>
  <c r="J20" s="1"/>
  <c r="J19" s="1"/>
  <c r="J18" s="1"/>
  <c r="J17" s="1"/>
  <c r="J16" s="1"/>
  <c r="J15" s="1"/>
  <c r="K155" l="1"/>
  <c r="K154" s="1"/>
  <c r="K153" s="1"/>
  <c r="K152" s="1"/>
  <c r="K151" s="1"/>
  <c r="K150" s="1"/>
  <c r="L155"/>
  <c r="L154" s="1"/>
  <c r="L153" s="1"/>
  <c r="L152" s="1"/>
  <c r="L151" s="1"/>
  <c r="L150" s="1"/>
  <c r="J155"/>
  <c r="J154" s="1"/>
  <c r="J153" s="1"/>
  <c r="J152" s="1"/>
  <c r="J151" s="1"/>
  <c r="J150" s="1"/>
  <c r="K161" l="1"/>
  <c r="K160" s="1"/>
  <c r="K159" s="1"/>
  <c r="K158" s="1"/>
  <c r="K157" s="1"/>
  <c r="K156" s="1"/>
  <c r="L161"/>
  <c r="L160" s="1"/>
  <c r="L159" s="1"/>
  <c r="L158" s="1"/>
  <c r="L157" s="1"/>
  <c r="L156" s="1"/>
  <c r="J161"/>
  <c r="J160" s="1"/>
  <c r="J159" s="1"/>
  <c r="J158" s="1"/>
  <c r="J157" s="1"/>
  <c r="J156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101" i="18"/>
  <c r="J100" s="1"/>
  <c r="J99" s="1"/>
  <c r="J97" s="1"/>
  <c r="J96" s="1"/>
  <c r="K101"/>
  <c r="K100" s="1"/>
  <c r="K99" s="1"/>
  <c r="K97" s="1"/>
  <c r="K96" s="1"/>
  <c r="I101"/>
  <c r="I100" s="1"/>
  <c r="I99" s="1"/>
  <c r="I97" s="1"/>
  <c r="I96" s="1"/>
  <c r="J113"/>
  <c r="J112" s="1"/>
  <c r="J111" s="1"/>
  <c r="J110" s="1"/>
  <c r="J109" s="1"/>
  <c r="K113"/>
  <c r="K112" s="1"/>
  <c r="K111" s="1"/>
  <c r="K110" s="1"/>
  <c r="K109" s="1"/>
  <c r="I113"/>
  <c r="I112" s="1"/>
  <c r="I111" s="1"/>
  <c r="I110" s="1"/>
  <c r="I109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K101" l="1"/>
  <c r="K100" s="1"/>
  <c r="L101"/>
  <c r="L100" s="1"/>
  <c r="J101"/>
  <c r="J100" s="1"/>
  <c r="K113"/>
  <c r="K112" s="1"/>
  <c r="K111" s="1"/>
  <c r="K110" s="1"/>
  <c r="L113"/>
  <c r="L112" s="1"/>
  <c r="L111" s="1"/>
  <c r="L110" s="1"/>
  <c r="J113"/>
  <c r="J112" s="1"/>
  <c r="J111" s="1"/>
  <c r="J110" s="1"/>
  <c r="K99" l="1"/>
  <c r="K98" s="1"/>
  <c r="K97" s="1"/>
  <c r="L99"/>
  <c r="L98" s="1"/>
  <c r="L97" s="1"/>
  <c r="J99"/>
  <c r="J98" s="1"/>
  <c r="J97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L130" l="1"/>
  <c r="K130"/>
  <c r="C24" i="1"/>
  <c r="D24"/>
  <c r="E24"/>
  <c r="D22" l="1"/>
  <c r="E22"/>
  <c r="C22"/>
  <c r="K119" i="6" l="1"/>
  <c r="K131" i="9"/>
  <c r="K130" s="1"/>
  <c r="K129" s="1"/>
  <c r="K128" s="1"/>
  <c r="K127" s="1"/>
  <c r="K126" s="1"/>
  <c r="L131"/>
  <c r="L130" s="1"/>
  <c r="L129" s="1"/>
  <c r="L128" s="1"/>
  <c r="L127" s="1"/>
  <c r="L126" s="1"/>
  <c r="J131"/>
  <c r="J130" s="1"/>
  <c r="J129" s="1"/>
  <c r="J128" s="1"/>
  <c r="J127" s="1"/>
  <c r="J126" s="1"/>
  <c r="I143" i="18"/>
  <c r="B131" i="9"/>
  <c r="K143" i="6"/>
  <c r="K142" s="1"/>
  <c r="K141" s="1"/>
  <c r="K140" s="1"/>
  <c r="K139" s="1"/>
  <c r="K138" s="1"/>
  <c r="L143"/>
  <c r="L142" s="1"/>
  <c r="L141" s="1"/>
  <c r="L140" s="1"/>
  <c r="L139" s="1"/>
  <c r="L138" s="1"/>
  <c r="J143"/>
  <c r="J142" s="1"/>
  <c r="J141" s="1"/>
  <c r="J140" s="1"/>
  <c r="J139" s="1"/>
  <c r="J138" s="1"/>
  <c r="C16" i="12" l="1"/>
  <c r="J143" i="18" l="1"/>
  <c r="J142" s="1"/>
  <c r="J141" s="1"/>
  <c r="J140" s="1"/>
  <c r="J139" s="1"/>
  <c r="J138" s="1"/>
  <c r="J137" s="1"/>
  <c r="K143"/>
  <c r="K142" s="1"/>
  <c r="K141" s="1"/>
  <c r="K140" s="1"/>
  <c r="K139" s="1"/>
  <c r="K138" s="1"/>
  <c r="K137" s="1"/>
  <c r="I142"/>
  <c r="I141" s="1"/>
  <c r="I140" s="1"/>
  <c r="I139" s="1"/>
  <c r="I138" s="1"/>
  <c r="I137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28" l="1"/>
  <c r="L119" i="6"/>
  <c r="L118" s="1"/>
  <c r="K118"/>
  <c r="J119"/>
  <c r="J118" s="1"/>
  <c r="J129" i="18"/>
  <c r="J128" s="1"/>
  <c r="J127" s="1"/>
  <c r="J126" s="1"/>
  <c r="J125" s="1"/>
  <c r="J124" s="1"/>
  <c r="J123" s="1"/>
  <c r="K129"/>
  <c r="I129"/>
  <c r="I128" s="1"/>
  <c r="I127" s="1"/>
  <c r="I126" s="1"/>
  <c r="I125" s="1"/>
  <c r="I124" s="1"/>
  <c r="J122"/>
  <c r="J121" s="1"/>
  <c r="J120" s="1"/>
  <c r="K122"/>
  <c r="K121" s="1"/>
  <c r="K120" s="1"/>
  <c r="I122"/>
  <c r="I121" s="1"/>
  <c r="I120" s="1"/>
  <c r="J119"/>
  <c r="J118" s="1"/>
  <c r="J117" s="1"/>
  <c r="K119"/>
  <c r="K118" s="1"/>
  <c r="K117" s="1"/>
  <c r="I119"/>
  <c r="I118" s="1"/>
  <c r="I117" s="1"/>
  <c r="J108"/>
  <c r="J107" s="1"/>
  <c r="J106" s="1"/>
  <c r="J105" s="1"/>
  <c r="J104" s="1"/>
  <c r="J103" s="1"/>
  <c r="K108"/>
  <c r="K107" s="1"/>
  <c r="K106" s="1"/>
  <c r="K105" s="1"/>
  <c r="K104" s="1"/>
  <c r="K103" s="1"/>
  <c r="I108"/>
  <c r="I107" s="1"/>
  <c r="I106" s="1"/>
  <c r="I105" s="1"/>
  <c r="J91"/>
  <c r="J90" s="1"/>
  <c r="J89" s="1"/>
  <c r="J88" s="1"/>
  <c r="K91"/>
  <c r="K90" s="1"/>
  <c r="K89" s="1"/>
  <c r="K88" s="1"/>
  <c r="I91"/>
  <c r="I90" s="1"/>
  <c r="I89" s="1"/>
  <c r="I88" s="1"/>
  <c r="I87" s="1"/>
  <c r="J67"/>
  <c r="J66" s="1"/>
  <c r="K67"/>
  <c r="K66" s="1"/>
  <c r="I67"/>
  <c r="I66" s="1"/>
  <c r="J65"/>
  <c r="K65"/>
  <c r="I65"/>
  <c r="J65" i="6"/>
  <c r="J38" i="18"/>
  <c r="J37" s="1"/>
  <c r="J36" s="1"/>
  <c r="J35" s="1"/>
  <c r="J34" s="1"/>
  <c r="K38"/>
  <c r="K28"/>
  <c r="J26"/>
  <c r="J25" s="1"/>
  <c r="K26"/>
  <c r="K25" s="1"/>
  <c r="J23"/>
  <c r="K23"/>
  <c r="J14"/>
  <c r="K14"/>
  <c r="I14"/>
  <c r="K58" i="9"/>
  <c r="L58"/>
  <c r="K125"/>
  <c r="L125"/>
  <c r="J125"/>
  <c r="K113"/>
  <c r="L113"/>
  <c r="J113"/>
  <c r="J58"/>
  <c r="K136" i="18"/>
  <c r="K135" s="1"/>
  <c r="K134" s="1"/>
  <c r="K133" s="1"/>
  <c r="K132" s="1"/>
  <c r="K131" s="1"/>
  <c r="K130" s="1"/>
  <c r="J136"/>
  <c r="J135" s="1"/>
  <c r="J134" s="1"/>
  <c r="J133" s="1"/>
  <c r="J132" s="1"/>
  <c r="J131" s="1"/>
  <c r="J130" s="1"/>
  <c r="I136"/>
  <c r="I135" s="1"/>
  <c r="I134" s="1"/>
  <c r="I133" s="1"/>
  <c r="I132" s="1"/>
  <c r="I131" s="1"/>
  <c r="I130" s="1"/>
  <c r="K44"/>
  <c r="K43" s="1"/>
  <c r="K42" s="1"/>
  <c r="K41" s="1"/>
  <c r="K40" s="1"/>
  <c r="K39" s="1"/>
  <c r="J44"/>
  <c r="J43" s="1"/>
  <c r="J42" s="1"/>
  <c r="J41" s="1"/>
  <c r="J40" s="1"/>
  <c r="J39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8" i="6"/>
  <c r="L37" s="1"/>
  <c r="K38"/>
  <c r="K37" s="1"/>
  <c r="J38"/>
  <c r="J37" s="1"/>
  <c r="J28"/>
  <c r="J82" i="9" s="1"/>
  <c r="J81" s="1"/>
  <c r="J80" s="1"/>
  <c r="L44" i="6"/>
  <c r="L43" s="1"/>
  <c r="K44"/>
  <c r="K43" s="1"/>
  <c r="J44"/>
  <c r="J43" s="1"/>
  <c r="L67"/>
  <c r="K67"/>
  <c r="J67"/>
  <c r="L65"/>
  <c r="K65"/>
  <c r="K91"/>
  <c r="K90" s="1"/>
  <c r="L91"/>
  <c r="L90" s="1"/>
  <c r="J91"/>
  <c r="J90" s="1"/>
  <c r="K108"/>
  <c r="K107" s="1"/>
  <c r="K106" s="1"/>
  <c r="K105" s="1"/>
  <c r="K104" s="1"/>
  <c r="L108"/>
  <c r="L107" s="1"/>
  <c r="L106" s="1"/>
  <c r="L105" s="1"/>
  <c r="L104" s="1"/>
  <c r="J108"/>
  <c r="J107" s="1"/>
  <c r="J106" s="1"/>
  <c r="J105" s="1"/>
  <c r="J104" s="1"/>
  <c r="K122"/>
  <c r="K121" s="1"/>
  <c r="L122"/>
  <c r="L121" s="1"/>
  <c r="J122"/>
  <c r="J121" s="1"/>
  <c r="K129"/>
  <c r="K128" s="1"/>
  <c r="L129"/>
  <c r="L128" s="1"/>
  <c r="J129"/>
  <c r="J128" s="1"/>
  <c r="J127" s="1"/>
  <c r="J126" s="1"/>
  <c r="J125" s="1"/>
  <c r="J124" s="1"/>
  <c r="K136"/>
  <c r="K135" s="1"/>
  <c r="L136"/>
  <c r="L135" s="1"/>
  <c r="J136"/>
  <c r="J135" s="1"/>
  <c r="D10" i="1"/>
  <c r="D9" s="1"/>
  <c r="E10"/>
  <c r="E9" s="1"/>
  <c r="D12"/>
  <c r="E12"/>
  <c r="D14"/>
  <c r="E14"/>
  <c r="D19"/>
  <c r="E19"/>
  <c r="C19"/>
  <c r="C14"/>
  <c r="C12"/>
  <c r="C10"/>
  <c r="C9" s="1"/>
  <c r="J87" i="18" l="1"/>
  <c r="J86" s="1"/>
  <c r="K86"/>
  <c r="K87"/>
  <c r="J117" i="6"/>
  <c r="J116" s="1"/>
  <c r="J115" s="1"/>
  <c r="E8" i="1"/>
  <c r="L117" i="6"/>
  <c r="L116" s="1"/>
  <c r="L115" s="1"/>
  <c r="D8" i="1"/>
  <c r="J116" i="18"/>
  <c r="J115" s="1"/>
  <c r="J114" s="1"/>
  <c r="J102" s="1"/>
  <c r="I116"/>
  <c r="I115" s="1"/>
  <c r="I114" s="1"/>
  <c r="K116"/>
  <c r="K115" s="1"/>
  <c r="K114" s="1"/>
  <c r="K102" s="1"/>
  <c r="K117" i="6"/>
  <c r="K116" s="1"/>
  <c r="K115" s="1"/>
  <c r="J22"/>
  <c r="J77" i="9"/>
  <c r="J25" i="6"/>
  <c r="J21" s="1"/>
  <c r="K128" i="18"/>
  <c r="K127" s="1"/>
  <c r="K126" s="1"/>
  <c r="K125" s="1"/>
  <c r="K124" s="1"/>
  <c r="K123" s="1"/>
  <c r="K37"/>
  <c r="K36" s="1"/>
  <c r="K35" s="1"/>
  <c r="K34" s="1"/>
  <c r="K124" i="9"/>
  <c r="K123" s="1"/>
  <c r="K120" s="1"/>
  <c r="K112"/>
  <c r="K111" s="1"/>
  <c r="K108" s="1"/>
  <c r="K71"/>
  <c r="K70" s="1"/>
  <c r="K69" s="1"/>
  <c r="K143"/>
  <c r="K142" s="1"/>
  <c r="K141" s="1"/>
  <c r="K138" s="1"/>
  <c r="L166"/>
  <c r="L165" s="1"/>
  <c r="L164" s="1"/>
  <c r="K171"/>
  <c r="K170" s="1"/>
  <c r="K169" s="1"/>
  <c r="K168" s="1"/>
  <c r="K167" s="1"/>
  <c r="L28" i="6"/>
  <c r="L82" i="9" s="1"/>
  <c r="L81" s="1"/>
  <c r="L80" s="1"/>
  <c r="L79" s="1"/>
  <c r="L78" s="1"/>
  <c r="L71"/>
  <c r="L70" s="1"/>
  <c r="L69" s="1"/>
  <c r="K101"/>
  <c r="L143"/>
  <c r="L142" s="1"/>
  <c r="L141" s="1"/>
  <c r="L138" s="1"/>
  <c r="K149"/>
  <c r="K148" s="1"/>
  <c r="K147" s="1"/>
  <c r="K144" s="1"/>
  <c r="J166"/>
  <c r="J165" s="1"/>
  <c r="J164" s="1"/>
  <c r="L171"/>
  <c r="L170" s="1"/>
  <c r="L169" s="1"/>
  <c r="L168" s="1"/>
  <c r="L167" s="1"/>
  <c r="J71"/>
  <c r="J70" s="1"/>
  <c r="J69" s="1"/>
  <c r="J68" s="1"/>
  <c r="J67" s="1"/>
  <c r="J66" s="1"/>
  <c r="L101"/>
  <c r="J143"/>
  <c r="L149"/>
  <c r="L148" s="1"/>
  <c r="L147" s="1"/>
  <c r="L144" s="1"/>
  <c r="J171"/>
  <c r="J101"/>
  <c r="J149"/>
  <c r="K166"/>
  <c r="K165" s="1"/>
  <c r="K164" s="1"/>
  <c r="L57"/>
  <c r="L56" s="1"/>
  <c r="L53" s="1"/>
  <c r="L52" s="1"/>
  <c r="J124"/>
  <c r="J123" s="1"/>
  <c r="J120" s="1"/>
  <c r="J79"/>
  <c r="J78" s="1"/>
  <c r="I104" i="18"/>
  <c r="I103" s="1"/>
  <c r="I123"/>
  <c r="I64"/>
  <c r="I63" s="1"/>
  <c r="I86"/>
  <c r="I13"/>
  <c r="I12" s="1"/>
  <c r="I11" s="1"/>
  <c r="K64"/>
  <c r="K63" s="1"/>
  <c r="K62" s="1"/>
  <c r="K61" s="1"/>
  <c r="K60" s="1"/>
  <c r="K59" s="1"/>
  <c r="K13"/>
  <c r="K12" s="1"/>
  <c r="K11" s="1"/>
  <c r="K27"/>
  <c r="K24" s="1"/>
  <c r="J22"/>
  <c r="J21" s="1"/>
  <c r="J13"/>
  <c r="J12" s="1"/>
  <c r="J11" s="1"/>
  <c r="J27"/>
  <c r="J24" s="1"/>
  <c r="J64"/>
  <c r="J63" s="1"/>
  <c r="J62" s="1"/>
  <c r="J61" s="1"/>
  <c r="J60" s="1"/>
  <c r="J59" s="1"/>
  <c r="K22"/>
  <c r="K21" s="1"/>
  <c r="L64" i="6"/>
  <c r="L63" s="1"/>
  <c r="L62" s="1"/>
  <c r="K22"/>
  <c r="K64"/>
  <c r="K63" s="1"/>
  <c r="K62" s="1"/>
  <c r="E10" i="13"/>
  <c r="D10"/>
  <c r="L22" i="6"/>
  <c r="J134"/>
  <c r="J133" s="1"/>
  <c r="J132" s="1"/>
  <c r="J131" s="1"/>
  <c r="J64"/>
  <c r="J63" s="1"/>
  <c r="J62" s="1"/>
  <c r="L89"/>
  <c r="L36"/>
  <c r="L35" s="1"/>
  <c r="L177" i="9"/>
  <c r="L176" s="1"/>
  <c r="L175" s="1"/>
  <c r="J57"/>
  <c r="J56" s="1"/>
  <c r="J11" i="6"/>
  <c r="J10" s="1"/>
  <c r="L134"/>
  <c r="L133" s="1"/>
  <c r="L132" s="1"/>
  <c r="L131" s="1"/>
  <c r="K127"/>
  <c r="K126" s="1"/>
  <c r="K125" s="1"/>
  <c r="K124" s="1"/>
  <c r="J89"/>
  <c r="K89"/>
  <c r="L42"/>
  <c r="L41" s="1"/>
  <c r="L40" s="1"/>
  <c r="L112" i="9"/>
  <c r="L111" s="1"/>
  <c r="J36" i="6"/>
  <c r="J35" s="1"/>
  <c r="J177" i="9"/>
  <c r="J176" s="1"/>
  <c r="J175" s="1"/>
  <c r="K177"/>
  <c r="K176" s="1"/>
  <c r="K175" s="1"/>
  <c r="K36" i="6"/>
  <c r="K35" s="1"/>
  <c r="K57" i="9"/>
  <c r="K56" s="1"/>
  <c r="K11" i="6"/>
  <c r="K10" s="1"/>
  <c r="K25"/>
  <c r="K21" s="1"/>
  <c r="L127"/>
  <c r="L126" s="1"/>
  <c r="L125" s="1"/>
  <c r="L124" s="1"/>
  <c r="J112" i="9"/>
  <c r="J111" s="1"/>
  <c r="J42" i="6"/>
  <c r="J41" s="1"/>
  <c r="J40" s="1"/>
  <c r="K42"/>
  <c r="K41" s="1"/>
  <c r="K40" s="1"/>
  <c r="L11"/>
  <c r="L10" s="1"/>
  <c r="K134"/>
  <c r="K133" s="1"/>
  <c r="K132" s="1"/>
  <c r="K131" s="1"/>
  <c r="J95" i="9" l="1"/>
  <c r="J148"/>
  <c r="J147" s="1"/>
  <c r="J144" s="1"/>
  <c r="J88" i="6"/>
  <c r="J87" s="1"/>
  <c r="L88"/>
  <c r="L87" s="1"/>
  <c r="K88"/>
  <c r="K87" s="1"/>
  <c r="L95" i="9"/>
  <c r="L94" s="1"/>
  <c r="K95"/>
  <c r="K94" s="1"/>
  <c r="K103" i="6"/>
  <c r="J20" i="18"/>
  <c r="J19" s="1"/>
  <c r="J18" s="1"/>
  <c r="K20"/>
  <c r="K19" s="1"/>
  <c r="K18" s="1"/>
  <c r="J142" i="9"/>
  <c r="J141" s="1"/>
  <c r="J138" s="1"/>
  <c r="L25" i="6"/>
  <c r="L21" s="1"/>
  <c r="J170" i="9"/>
  <c r="J169" s="1"/>
  <c r="J168" s="1"/>
  <c r="J167" s="1"/>
  <c r="J10" i="18"/>
  <c r="J9" s="1"/>
  <c r="K10"/>
  <c r="K9" s="1"/>
  <c r="I10"/>
  <c r="I9" s="1"/>
  <c r="K146" i="9"/>
  <c r="K145" s="1"/>
  <c r="J100"/>
  <c r="J99" s="1"/>
  <c r="J98" s="1"/>
  <c r="J97" s="1"/>
  <c r="L100"/>
  <c r="L99" s="1"/>
  <c r="L96" s="1"/>
  <c r="L61" i="6"/>
  <c r="L60" s="1"/>
  <c r="L146" i="9"/>
  <c r="L145" s="1"/>
  <c r="K61" i="6"/>
  <c r="K60" s="1"/>
  <c r="K122" i="9"/>
  <c r="K121" s="1"/>
  <c r="K140"/>
  <c r="K139" s="1"/>
  <c r="I19" i="18"/>
  <c r="I18" s="1"/>
  <c r="K110" i="9"/>
  <c r="K109" s="1"/>
  <c r="I102" i="18"/>
  <c r="J122" i="9"/>
  <c r="J121" s="1"/>
  <c r="L140"/>
  <c r="L139" s="1"/>
  <c r="L55"/>
  <c r="L54" s="1"/>
  <c r="K53"/>
  <c r="K52" s="1"/>
  <c r="K55"/>
  <c r="K54" s="1"/>
  <c r="K172"/>
  <c r="K174"/>
  <c r="K173" s="1"/>
  <c r="J53"/>
  <c r="J52" s="1"/>
  <c r="J55"/>
  <c r="J54" s="1"/>
  <c r="J172"/>
  <c r="J174"/>
  <c r="J173" s="1"/>
  <c r="L172"/>
  <c r="L174"/>
  <c r="L173" s="1"/>
  <c r="K163"/>
  <c r="K162" s="1"/>
  <c r="L163"/>
  <c r="L162" s="1"/>
  <c r="J163"/>
  <c r="J162" s="1"/>
  <c r="J108"/>
  <c r="J110"/>
  <c r="J109" s="1"/>
  <c r="L108"/>
  <c r="L110"/>
  <c r="L109" s="1"/>
  <c r="L66"/>
  <c r="L68"/>
  <c r="L67" s="1"/>
  <c r="K66"/>
  <c r="K68"/>
  <c r="K67" s="1"/>
  <c r="K100"/>
  <c r="K99" s="1"/>
  <c r="I62" i="18"/>
  <c r="I61" s="1"/>
  <c r="I60" s="1"/>
  <c r="I59" s="1"/>
  <c r="L103" i="6"/>
  <c r="C21" i="1"/>
  <c r="D21"/>
  <c r="E21"/>
  <c r="L124" i="9"/>
  <c r="L123" s="1"/>
  <c r="J61" i="6"/>
  <c r="J60" s="1"/>
  <c r="J103"/>
  <c r="K76" i="9"/>
  <c r="K75" s="1"/>
  <c r="K72" s="1"/>
  <c r="K20" i="6"/>
  <c r="K19" s="1"/>
  <c r="K9" s="1"/>
  <c r="K8" s="1"/>
  <c r="K7" s="1"/>
  <c r="J20"/>
  <c r="J19" s="1"/>
  <c r="J9" s="1"/>
  <c r="J76" i="9"/>
  <c r="J75" s="1"/>
  <c r="J72" s="1"/>
  <c r="J65" s="1"/>
  <c r="L76"/>
  <c r="L75" s="1"/>
  <c r="L72" s="1"/>
  <c r="J146" l="1"/>
  <c r="J145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40"/>
  <c r="J139" s="1"/>
  <c r="D20" i="13"/>
  <c r="D19" s="1"/>
  <c r="D18" s="1"/>
  <c r="L20" i="6"/>
  <c r="L19" s="1"/>
  <c r="L9" s="1"/>
  <c r="L8" s="1"/>
  <c r="L7" s="1"/>
  <c r="L98" i="9"/>
  <c r="L97" s="1"/>
  <c r="J96"/>
  <c r="E7" i="1"/>
  <c r="E17" i="13" s="1"/>
  <c r="E16" s="1"/>
  <c r="E15" s="1"/>
  <c r="D7" i="1"/>
  <c r="D17" i="13" s="1"/>
  <c r="D16" s="1"/>
  <c r="D15" s="1"/>
  <c r="L120" i="9"/>
  <c r="L122"/>
  <c r="L121" s="1"/>
  <c r="K96"/>
  <c r="K98"/>
  <c r="K97" s="1"/>
  <c r="L74"/>
  <c r="L73" s="1"/>
  <c r="J51"/>
  <c r="J74"/>
  <c r="J73" s="1"/>
  <c r="K74"/>
  <c r="K73" s="1"/>
  <c r="J94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<sst xmlns="http://schemas.openxmlformats.org/spreadsheetml/2006/main" count="2701" uniqueCount="252">
  <si>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</si>
  <si>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</si>
  <si>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</si>
  <si>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</si>
  <si>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</si>
  <si>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</si>
  <si>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</si>
  <si>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</si>
  <si>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</si>
  <si>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</si>
  <si>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</si>
  <si>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</si>
  <si>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</si>
  <si>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</si>
  <si>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</si>
  <si>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</si>
  <si>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</si>
  <si>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</si>
  <si>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</si>
  <si>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</si>
  <si>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</si>
  <si>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</si>
  <si>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</si>
  <si>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</si>
  <si>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</si>
  <si>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</si>
  <si>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</si>
  <si>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</si>
  <si>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</si>
  <si>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</si>
  <si>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</si>
  <si>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</si>
  <si>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</si>
  <si>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</si>
  <si>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</si>
  <si>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</si>
  <si>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</si>
  <si>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</si>
  <si>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</si>
  <si>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</si>
  <si>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</si>
  <si>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</si>
  <si>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</si>
  <si>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</si>
  <si>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</si>
  <si>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</si>
  <si>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</si>
  <si>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</si>
  <si>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</si>
  <si>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</si>
  <si>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</si>
  <si>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</si>
  <si>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</si>
  <si>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</si>
  <si>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</si>
  <si>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</si>
  <si>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</si>
  <si>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</si>
  <si>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</si>
  <si>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</si>
  <si>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</si>
  <si>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</si>
  <si>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</si>
  <si>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</si>
  <si>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</si>
  <si>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</si>
  <si>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</si>
  <si>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</si>
  <si>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</si>
  <si>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</si>
  <si>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</si>
  <si>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</si>
  <si>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</si>
  <si>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</si>
  <si>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</si>
  <si>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</si>
  <si>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</si>
  <si>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</si>
  <si>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</si>
  <si>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</si>
  <si>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</si>
  <si>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</si>
  <si>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</si>
  <si>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</si>
  <si>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</si>
  <si>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</si>
  <si>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</si>
  <si>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</si>
  <si>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</si>
  <si>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</si>
  <si>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</si>
  <si>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</si>
  <si>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</si>
  <si>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</si>
  <si>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</si>
  <si>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</si>
  <si>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</si>
  <si>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</si>
  <si>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</si>
  <si>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</si>
  <si>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</si>
  <si>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</si>
  <si>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</si>
  <si>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</si>
  <si>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</si>
  <si>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</si>
  <si>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</si>
  <si>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</si>
  <si>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</si>
  <si>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</si>
  <si>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</si>
  <si>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</si>
  <si>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</si>
  <si>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</si>
  <si>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</si>
  <si>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</si>
  <si>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</si>
  <si>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</si>
  <si>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</si>
  <si>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</si>
  <si>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</si>
  <si>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</si>
  <si>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</si>
  <si>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</si>
  <si>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</si>
  <si>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</si>
  <si>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</si>
  <si>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</si>
  <si>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</si>
  <si>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</si>
  <si>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</si>
  <si>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</si>
  <si>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</si>
  <si>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</si>
  <si>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</si>
  <si>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</si>
  <si>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</si>
  <si>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</si>
  <si>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</si>
  <si>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</si>
  <si>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</si>
  <si>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</si>
  <si>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</si>
  <si>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</si>
  <si>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</si>
  <si>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</si>
  <si>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</si>
  <si>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</si>
  <si>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</si>
  <si>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</si>
  <si>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</si>
  <si>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</si>
  <si>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</si>
  <si>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</si>
  <si>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</si>
  <si>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</si>
  <si>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</si>
  <si>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</si>
  <si>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</si>
  <si>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</si>
  <si>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</si>
  <si>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</si>
  <si>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</si>
  <si>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</si>
  <si>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</si>
  <si>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</si>
  <si>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</si>
  <si>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</si>
  <si>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</si>
  <si>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</si>
  <si>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</si>
  <si>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</si>
  <si>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</si>
  <si>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</si>
  <si>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</si>
  <si>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</si>
  <si>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</si>
  <si>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</si>
  <si>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</si>
  <si>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</si>
  <si>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</si>
  <si>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</si>
  <si>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</si>
  <si>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</si>
  <si>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</si>
  <si>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</si>
  <si>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</si>
  <si>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</si>
  <si>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</si>
  <si>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</si>
  <si>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</si>
  <si>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</si>
  <si>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</si>
  <si>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</si>
  <si>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</si>
  <si>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</si>
  <si>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</si>
  <si>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</si>
  <si>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</si>
  <si>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</si>
  <si>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</si>
  <si>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</si>
  <si>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</si>
  <si>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</si>
  <si>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</si>
  <si>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</si>
  <si>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</si>
  <si>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</si>
  <si>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</si>
  <si>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</si>
  <si>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</si>
  <si>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</si>
  <si>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</si>
  <si>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</si>
  <si>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</si>
  <si>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</si>
  <si>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</si>
  <si>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</si>
  <si>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</si>
  <si>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</si>
  <si>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</si>
  <si>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</si>
  <si>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</si>
  <si>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</si>
  <si>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</si>
  <si>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</si>
  <si>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</si>
  <si>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</si>
  <si>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</si>
  <si>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</si>
  <si>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</si>
  <si>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</si>
  <si>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</si>
  <si>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</si>
  <si>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</si>
  <si>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</si>
  <si>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</si>
  <si>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</si>
  <si>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</si>
  <si>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</si>
  <si>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</si>
  <si>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</si>
  <si>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</si>
  <si>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</si>
  <si>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</si>
  <si>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</si>
  <si>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</si>
  <si>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</si>
  <si>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</si>
  <si>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</si>
  <si>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-17</t>
  </si>
  <si>
    <t>+17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</si>
</sst>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view="pageBreakPreview" topLeftCell="A25" zoomScaleNormal="75" zoomScaleSheetLayoutView="100" workbookViewId="0">
      <selection activeCell="L18" sqref="L1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5" t="s">
        <v>190</v>
      </c>
      <c r="D1" s="285"/>
      <c r="E1" s="285"/>
    </row>
    <row r="2" spans="1:8" ht="41.25" customHeight="1">
      <c r="A2" s="291" t="s">
        <v>154</v>
      </c>
      <c r="B2" s="291"/>
      <c r="C2" s="291"/>
      <c r="D2" s="291"/>
      <c r="E2" s="291"/>
    </row>
    <row r="3" spans="1:8">
      <c r="A3" s="124"/>
      <c r="B3" s="124"/>
      <c r="C3" s="292" t="s">
        <v>0</v>
      </c>
      <c r="D3" s="292"/>
      <c r="E3" s="292"/>
    </row>
    <row r="4" spans="1:8" ht="32.25" customHeight="1">
      <c r="A4" s="287" t="s">
        <v>1</v>
      </c>
      <c r="B4" s="289" t="s">
        <v>2</v>
      </c>
      <c r="C4" s="286" t="s">
        <v>3</v>
      </c>
      <c r="D4" s="286"/>
      <c r="E4" s="286"/>
    </row>
    <row r="5" spans="1:8">
      <c r="A5" s="288"/>
      <c r="B5" s="290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2758.6870000000004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961.4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242</v>
      </c>
      <c r="B17" s="6" t="s">
        <v>243</v>
      </c>
      <c r="C17" s="279">
        <f>C18</f>
        <v>99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244</v>
      </c>
      <c r="B18" s="50" t="s">
        <v>245</v>
      </c>
      <c r="C18" s="277">
        <v>99</v>
      </c>
      <c r="D18" s="278">
        <v>0</v>
      </c>
      <c r="E18" s="278">
        <v>0</v>
      </c>
      <c r="F18" s="269"/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1782.2870000000003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283.84999999999997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</f>
        <v>283.84999999999997</v>
      </c>
      <c r="D25" s="231">
        <v>0</v>
      </c>
      <c r="E25" s="231">
        <v>0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1029.4370000000001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</f>
        <v>992.2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  <row r="32" spans="1:8">
      <c r="A32" s="53" t="s">
        <v>246</v>
      </c>
      <c r="B32" s="282" t="s">
        <v>247</v>
      </c>
      <c r="C32" s="284">
        <f>C33</f>
        <v>15</v>
      </c>
      <c r="D32" s="284">
        <f t="shared" ref="D32:E32" si="7">D33</f>
        <v>0</v>
      </c>
      <c r="E32" s="284">
        <f t="shared" si="7"/>
        <v>0</v>
      </c>
    </row>
    <row r="33" spans="1:5">
      <c r="A33" s="12" t="s">
        <v>248</v>
      </c>
      <c r="B33" s="283" t="s">
        <v>249</v>
      </c>
      <c r="C33" s="273">
        <v>15</v>
      </c>
      <c r="D33" s="273">
        <v>0</v>
      </c>
      <c r="E33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44"/>
  <sheetViews>
    <sheetView tabSelected="1" view="pageBreakPreview" topLeftCell="A52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5" t="s">
        <v>207</v>
      </c>
      <c r="K1" s="285"/>
      <c r="L1" s="285"/>
    </row>
    <row r="2" spans="1:15" ht="57.75" customHeight="1">
      <c r="A2" s="294" t="s">
        <v>200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3" t="s">
        <v>9</v>
      </c>
      <c r="B4" s="293" t="s">
        <v>18</v>
      </c>
      <c r="C4" s="293" t="s">
        <v>10</v>
      </c>
      <c r="D4" s="293" t="s">
        <v>181</v>
      </c>
      <c r="E4" s="293" t="s">
        <v>182</v>
      </c>
      <c r="F4" s="293"/>
      <c r="G4" s="293"/>
      <c r="H4" s="293"/>
      <c r="I4" s="293" t="s">
        <v>183</v>
      </c>
      <c r="J4" s="293" t="s">
        <v>62</v>
      </c>
      <c r="K4" s="293"/>
      <c r="L4" s="293"/>
    </row>
    <row r="5" spans="1:15">
      <c r="A5" s="293" t="s">
        <v>184</v>
      </c>
      <c r="B5" s="293" t="s">
        <v>184</v>
      </c>
      <c r="C5" s="293" t="s">
        <v>184</v>
      </c>
      <c r="D5" s="293" t="s">
        <v>184</v>
      </c>
      <c r="E5" s="293" t="s">
        <v>184</v>
      </c>
      <c r="F5" s="293"/>
      <c r="G5" s="293"/>
      <c r="H5" s="293"/>
      <c r="I5" s="293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3058.6579999999999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J9+J60+J87+J103+J124+J131+J69</f>
        <v>3058.6579999999999</v>
      </c>
      <c r="K8" s="133">
        <f>K9+K60+K87+K103+K124+K131+K144+K69</f>
        <v>1475.4920000000002</v>
      </c>
      <c r="L8" s="133">
        <f>L9+L60+L87+L103+L124+L131+L144+L69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1314.749</v>
      </c>
      <c r="K9" s="133">
        <f t="shared" ref="K9:L9" si="0">K10+K19+K40+K46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446.90000000000003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446.90000000000003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446.90000000000003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352.90000000000003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352.90000000000003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292.8+60-0.9-10-10+47-6-20</f>
        <v>352.90000000000003</v>
      </c>
      <c r="K15" s="140">
        <f>176.4-0.5</f>
        <v>175.9</v>
      </c>
      <c r="L15" s="140">
        <f>100-0.5</f>
        <v>99.5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94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94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</f>
        <v>94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850.721</v>
      </c>
      <c r="K19" s="139">
        <f>K20+K35</f>
        <v>237.20000000000002</v>
      </c>
      <c r="L19" s="139">
        <f>L20+L35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850.42100000000005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850.42100000000005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358.02300000000002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358.02300000000002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274.3+60+1.75+40-1.027-17</f>
        <v>358.02300000000002</v>
      </c>
      <c r="K24" s="140">
        <v>204.4</v>
      </c>
      <c r="L24" s="140">
        <v>130</v>
      </c>
      <c r="M24" s="253" t="s">
        <v>250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336.5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301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94+50+30+10+59+6+15+20+17</f>
        <v>301</v>
      </c>
      <c r="K27" s="140">
        <v>20.5</v>
      </c>
      <c r="L27" s="140">
        <v>19.2</v>
      </c>
      <c r="M27" s="253" t="s">
        <v>251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J31+J33</f>
        <v>155.898</v>
      </c>
      <c r="K30" s="62">
        <f t="shared" ref="K30:L30" si="7">K31+K33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149.898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</f>
        <v>149.898</v>
      </c>
      <c r="K32" s="62">
        <v>0</v>
      </c>
      <c r="L32" s="62">
        <v>0</v>
      </c>
      <c r="M32" s="254"/>
      <c r="N32" s="272"/>
      <c r="O32" s="272"/>
    </row>
    <row r="33" spans="1:15" s="58" customFormat="1">
      <c r="A33" s="117" t="s">
        <v>103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104</v>
      </c>
      <c r="J33" s="62">
        <f>J34</f>
        <v>6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>
      <c r="A34" s="117" t="s">
        <v>105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107</v>
      </c>
      <c r="J34" s="62">
        <v>6</v>
      </c>
      <c r="K34" s="62">
        <v>0</v>
      </c>
      <c r="L34" s="62">
        <v>0</v>
      </c>
      <c r="M34" s="254"/>
      <c r="N34" s="272"/>
      <c r="O34" s="272"/>
    </row>
    <row r="35" spans="1:15" s="51" customFormat="1" ht="31.5">
      <c r="A35" s="111" t="s">
        <v>156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0.3</v>
      </c>
      <c r="K35" s="140">
        <f t="shared" ref="K35:L38" si="10">K36</f>
        <v>0.3</v>
      </c>
      <c r="L35" s="140">
        <f t="shared" si="10"/>
        <v>0.3</v>
      </c>
      <c r="M35" s="255"/>
      <c r="N35" s="269"/>
      <c r="O35" s="269"/>
    </row>
    <row r="36" spans="1:15" s="51" customFormat="1" ht="47.25">
      <c r="A36" s="111" t="s">
        <v>157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0.3</v>
      </c>
      <c r="K36" s="140">
        <f t="shared" si="10"/>
        <v>0.3</v>
      </c>
      <c r="L36" s="140">
        <f t="shared" si="10"/>
        <v>0.3</v>
      </c>
      <c r="M36" s="255"/>
      <c r="N36" s="269"/>
      <c r="O36" s="269"/>
    </row>
    <row r="37" spans="1:15" s="51" customFormat="1" ht="70.5" customHeight="1">
      <c r="A37" s="143" t="s">
        <v>130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0.3</v>
      </c>
      <c r="K37" s="140">
        <f t="shared" si="10"/>
        <v>0.3</v>
      </c>
      <c r="L37" s="140">
        <f t="shared" si="10"/>
        <v>0.3</v>
      </c>
      <c r="M37" s="255"/>
      <c r="N37" s="269"/>
      <c r="O37" s="269"/>
    </row>
    <row r="38" spans="1:15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0.3</v>
      </c>
      <c r="K38" s="140">
        <f t="shared" si="10"/>
        <v>0.3</v>
      </c>
      <c r="L38" s="140">
        <f t="shared" si="10"/>
        <v>0.3</v>
      </c>
      <c r="M38" s="255"/>
      <c r="N38" s="269"/>
      <c r="O38" s="269"/>
    </row>
    <row r="39" spans="1:15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0.3</v>
      </c>
      <c r="K39" s="140">
        <v>0.3</v>
      </c>
      <c r="L39" s="140">
        <v>0.3</v>
      </c>
      <c r="M39" s="255"/>
      <c r="N39" s="269"/>
      <c r="O39" s="269"/>
    </row>
    <row r="40" spans="1:15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4.6280000000000001</v>
      </c>
      <c r="K40" s="139">
        <f t="shared" ref="K40:L44" si="11">K41</f>
        <v>5</v>
      </c>
      <c r="L40" s="139">
        <f t="shared" si="11"/>
        <v>5</v>
      </c>
    </row>
    <row r="41" spans="1:15" ht="31.5">
      <c r="A41" s="92" t="s">
        <v>156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4.6280000000000001</v>
      </c>
      <c r="K41" s="140">
        <f t="shared" si="11"/>
        <v>5</v>
      </c>
      <c r="L41" s="140">
        <f t="shared" si="11"/>
        <v>5</v>
      </c>
    </row>
    <row r="42" spans="1:15" ht="47.25">
      <c r="A42" s="146" t="s">
        <v>157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4.6280000000000001</v>
      </c>
      <c r="K42" s="140">
        <f t="shared" si="11"/>
        <v>5</v>
      </c>
      <c r="L42" s="140">
        <f t="shared" si="11"/>
        <v>5</v>
      </c>
    </row>
    <row r="43" spans="1:15" ht="31.5">
      <c r="A43" s="93" t="s">
        <v>158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4.6280000000000001</v>
      </c>
      <c r="K43" s="140">
        <f t="shared" si="11"/>
        <v>5</v>
      </c>
      <c r="L43" s="140">
        <f t="shared" si="11"/>
        <v>5</v>
      </c>
    </row>
    <row r="44" spans="1:15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4.6280000000000001</v>
      </c>
      <c r="K44" s="140">
        <f t="shared" si="11"/>
        <v>5</v>
      </c>
      <c r="L44" s="140">
        <f t="shared" si="11"/>
        <v>5</v>
      </c>
    </row>
    <row r="45" spans="1:15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f>5-0.372</f>
        <v>4.6280000000000001</v>
      </c>
      <c r="K45" s="140">
        <v>5</v>
      </c>
      <c r="L45" s="140">
        <v>5</v>
      </c>
    </row>
    <row r="46" spans="1:15" ht="17.25" customHeight="1">
      <c r="A46" s="93" t="s">
        <v>220</v>
      </c>
      <c r="B46" s="129">
        <v>919</v>
      </c>
      <c r="C46" s="247" t="s">
        <v>13</v>
      </c>
      <c r="D46" s="107" t="s">
        <v>28</v>
      </c>
      <c r="E46" s="89"/>
      <c r="F46" s="87"/>
      <c r="G46" s="87"/>
      <c r="H46" s="87"/>
      <c r="I46" s="115"/>
      <c r="J46" s="139">
        <f>J47+J51+J55</f>
        <v>12.5</v>
      </c>
      <c r="K46" s="139">
        <f t="shared" ref="K46:L46" si="12">K47+K51</f>
        <v>2.5</v>
      </c>
      <c r="L46" s="139">
        <f t="shared" si="12"/>
        <v>2.5</v>
      </c>
    </row>
    <row r="47" spans="1:15" ht="46.5" customHeight="1">
      <c r="A47" s="93" t="s">
        <v>224</v>
      </c>
      <c r="B47" s="129">
        <v>919</v>
      </c>
      <c r="C47" s="8" t="s">
        <v>13</v>
      </c>
      <c r="D47" s="8" t="s">
        <v>28</v>
      </c>
      <c r="E47" s="8" t="s">
        <v>221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0.5</v>
      </c>
    </row>
    <row r="48" spans="1:15" ht="17.25" customHeight="1">
      <c r="A48" s="93" t="s">
        <v>222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/>
      <c r="J48" s="140">
        <f>J49</f>
        <v>0.5</v>
      </c>
      <c r="K48" s="140">
        <f t="shared" si="13"/>
        <v>0.5</v>
      </c>
      <c r="L48" s="140">
        <f t="shared" si="13"/>
        <v>0.5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221</v>
      </c>
      <c r="F49" s="8" t="s">
        <v>31</v>
      </c>
      <c r="G49" s="8" t="s">
        <v>33</v>
      </c>
      <c r="H49" s="8" t="s">
        <v>223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0.5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221</v>
      </c>
      <c r="F50" s="8" t="s">
        <v>31</v>
      </c>
      <c r="G50" s="8" t="s">
        <v>33</v>
      </c>
      <c r="H50" s="8" t="s">
        <v>223</v>
      </c>
      <c r="I50" s="8" t="s">
        <v>98</v>
      </c>
      <c r="J50" s="140">
        <v>0.5</v>
      </c>
      <c r="K50" s="140">
        <v>0.5</v>
      </c>
      <c r="L50" s="140">
        <v>0.5</v>
      </c>
    </row>
    <row r="51" spans="1:12" ht="51.75" customHeight="1">
      <c r="A51" s="93" t="s">
        <v>228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2</v>
      </c>
    </row>
    <row r="52" spans="1:12" ht="21.75" customHeight="1">
      <c r="A52" s="93" t="s">
        <v>226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/>
      <c r="J52" s="140">
        <f>J53</f>
        <v>2</v>
      </c>
      <c r="K52" s="140">
        <f t="shared" si="14"/>
        <v>2</v>
      </c>
      <c r="L52" s="140">
        <f t="shared" si="14"/>
        <v>2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227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2</v>
      </c>
    </row>
    <row r="54" spans="1:12" ht="34.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227</v>
      </c>
      <c r="I54" s="115" t="s">
        <v>98</v>
      </c>
      <c r="J54" s="140">
        <v>2</v>
      </c>
      <c r="K54" s="140">
        <v>2</v>
      </c>
      <c r="L54" s="140">
        <v>2</v>
      </c>
    </row>
    <row r="55" spans="1:12" ht="35.25" customHeight="1">
      <c r="A55" s="92" t="s">
        <v>156</v>
      </c>
      <c r="B55" s="129">
        <v>919</v>
      </c>
      <c r="C55" s="87" t="s">
        <v>13</v>
      </c>
      <c r="D55" s="87" t="s">
        <v>28</v>
      </c>
      <c r="E55" s="89" t="s">
        <v>45</v>
      </c>
      <c r="F55" s="87"/>
      <c r="G55" s="87"/>
      <c r="H55" s="87"/>
      <c r="I55" s="115"/>
      <c r="J55" s="140">
        <f>J56</f>
        <v>10</v>
      </c>
      <c r="K55" s="140">
        <f t="shared" ref="K55:L58" si="15">K56</f>
        <v>0</v>
      </c>
      <c r="L55" s="140">
        <f t="shared" si="15"/>
        <v>0</v>
      </c>
    </row>
    <row r="56" spans="1:12" ht="46.5" customHeight="1">
      <c r="A56" s="146" t="s">
        <v>157</v>
      </c>
      <c r="B56" s="129">
        <v>919</v>
      </c>
      <c r="C56" s="87" t="s">
        <v>13</v>
      </c>
      <c r="D56" s="87" t="s">
        <v>28</v>
      </c>
      <c r="E56" s="89" t="s">
        <v>45</v>
      </c>
      <c r="F56" s="87" t="s">
        <v>20</v>
      </c>
      <c r="G56" s="87"/>
      <c r="H56" s="87"/>
      <c r="I56" s="115"/>
      <c r="J56" s="140">
        <f>J57</f>
        <v>10</v>
      </c>
      <c r="K56" s="140">
        <f t="shared" si="15"/>
        <v>0</v>
      </c>
      <c r="L56" s="140">
        <f t="shared" si="15"/>
        <v>0</v>
      </c>
    </row>
    <row r="57" spans="1:12" ht="20.25" customHeight="1">
      <c r="A57" s="93" t="s">
        <v>226</v>
      </c>
      <c r="B57" s="129">
        <v>919</v>
      </c>
      <c r="C57" s="87" t="s">
        <v>13</v>
      </c>
      <c r="D57" s="87" t="s">
        <v>28</v>
      </c>
      <c r="E57" s="89" t="s">
        <v>45</v>
      </c>
      <c r="F57" s="87" t="s">
        <v>20</v>
      </c>
      <c r="G57" s="87" t="s">
        <v>33</v>
      </c>
      <c r="H57" s="87" t="s">
        <v>227</v>
      </c>
      <c r="I57" s="115"/>
      <c r="J57" s="140">
        <f>J58</f>
        <v>10</v>
      </c>
      <c r="K57" s="140">
        <f t="shared" si="15"/>
        <v>0</v>
      </c>
      <c r="L57" s="140">
        <f t="shared" si="15"/>
        <v>0</v>
      </c>
    </row>
    <row r="58" spans="1:12" ht="24" customHeight="1">
      <c r="A58" s="93" t="s">
        <v>95</v>
      </c>
      <c r="B58" s="129">
        <v>919</v>
      </c>
      <c r="C58" s="87" t="s">
        <v>13</v>
      </c>
      <c r="D58" s="87" t="s">
        <v>28</v>
      </c>
      <c r="E58" s="89" t="s">
        <v>45</v>
      </c>
      <c r="F58" s="87" t="s">
        <v>20</v>
      </c>
      <c r="G58" s="87" t="s">
        <v>33</v>
      </c>
      <c r="H58" s="87" t="s">
        <v>227</v>
      </c>
      <c r="I58" s="115" t="s">
        <v>97</v>
      </c>
      <c r="J58" s="140">
        <f>J59</f>
        <v>10</v>
      </c>
      <c r="K58" s="140">
        <f t="shared" si="15"/>
        <v>0</v>
      </c>
      <c r="L58" s="140">
        <f t="shared" si="15"/>
        <v>0</v>
      </c>
    </row>
    <row r="59" spans="1:12" ht="34.5" customHeight="1">
      <c r="A59" s="93" t="s">
        <v>96</v>
      </c>
      <c r="B59" s="129">
        <v>919</v>
      </c>
      <c r="C59" s="87" t="s">
        <v>13</v>
      </c>
      <c r="D59" s="87" t="s">
        <v>28</v>
      </c>
      <c r="E59" s="89" t="s">
        <v>45</v>
      </c>
      <c r="F59" s="87" t="s">
        <v>20</v>
      </c>
      <c r="G59" s="87" t="s">
        <v>33</v>
      </c>
      <c r="H59" s="87" t="s">
        <v>227</v>
      </c>
      <c r="I59" s="115" t="s">
        <v>98</v>
      </c>
      <c r="J59" s="140">
        <v>10</v>
      </c>
      <c r="K59" s="140">
        <v>0</v>
      </c>
      <c r="L59" s="140">
        <v>0</v>
      </c>
    </row>
    <row r="60" spans="1:12">
      <c r="A60" s="137" t="s">
        <v>47</v>
      </c>
      <c r="B60" s="129">
        <v>919</v>
      </c>
      <c r="C60" s="107" t="s">
        <v>24</v>
      </c>
      <c r="D60" s="107"/>
      <c r="E60" s="145"/>
      <c r="F60" s="107"/>
      <c r="G60" s="107"/>
      <c r="H60" s="107"/>
      <c r="I60" s="147"/>
      <c r="J60" s="139">
        <f>J61</f>
        <v>109.3</v>
      </c>
      <c r="K60" s="139">
        <f>K61</f>
        <v>114.4</v>
      </c>
      <c r="L60" s="139">
        <f>L61</f>
        <v>118.7</v>
      </c>
    </row>
    <row r="61" spans="1:12">
      <c r="A61" s="141" t="s">
        <v>48</v>
      </c>
      <c r="B61" s="129">
        <v>919</v>
      </c>
      <c r="C61" s="148" t="s">
        <v>24</v>
      </c>
      <c r="D61" s="148" t="s">
        <v>25</v>
      </c>
      <c r="E61" s="138"/>
      <c r="F61" s="136"/>
      <c r="G61" s="136"/>
      <c r="H61" s="136"/>
      <c r="I61" s="149"/>
      <c r="J61" s="139">
        <f>J64</f>
        <v>109.3</v>
      </c>
      <c r="K61" s="139">
        <f>K64</f>
        <v>114.4</v>
      </c>
      <c r="L61" s="139">
        <f>L64</f>
        <v>118.7</v>
      </c>
    </row>
    <row r="62" spans="1:12" ht="31.5">
      <c r="A62" s="92" t="s">
        <v>156</v>
      </c>
      <c r="B62" s="129">
        <v>919</v>
      </c>
      <c r="C62" s="127" t="s">
        <v>24</v>
      </c>
      <c r="D62" s="127" t="s">
        <v>25</v>
      </c>
      <c r="E62" s="8">
        <v>89</v>
      </c>
      <c r="F62" s="8"/>
      <c r="G62" s="8"/>
      <c r="H62" s="8"/>
      <c r="I62" s="86"/>
      <c r="J62" s="140">
        <f t="shared" ref="J62:L63" si="16">J63</f>
        <v>109.3</v>
      </c>
      <c r="K62" s="140">
        <f t="shared" si="16"/>
        <v>114.4</v>
      </c>
      <c r="L62" s="140">
        <f t="shared" si="16"/>
        <v>118.7</v>
      </c>
    </row>
    <row r="63" spans="1:12" ht="47.25">
      <c r="A63" s="146" t="s">
        <v>157</v>
      </c>
      <c r="B63" s="129">
        <v>919</v>
      </c>
      <c r="C63" s="127" t="s">
        <v>24</v>
      </c>
      <c r="D63" s="127" t="s">
        <v>25</v>
      </c>
      <c r="E63" s="8">
        <v>89</v>
      </c>
      <c r="F63" s="8">
        <v>1</v>
      </c>
      <c r="G63" s="8"/>
      <c r="H63" s="8"/>
      <c r="I63" s="86"/>
      <c r="J63" s="140">
        <f t="shared" si="16"/>
        <v>109.3</v>
      </c>
      <c r="K63" s="140">
        <f t="shared" si="16"/>
        <v>114.4</v>
      </c>
      <c r="L63" s="140">
        <f t="shared" si="16"/>
        <v>118.7</v>
      </c>
    </row>
    <row r="64" spans="1:12" ht="31.5">
      <c r="A64" s="150" t="s">
        <v>169</v>
      </c>
      <c r="B64" s="129">
        <v>919</v>
      </c>
      <c r="C64" s="127" t="s">
        <v>24</v>
      </c>
      <c r="D64" s="127" t="s">
        <v>25</v>
      </c>
      <c r="E64" s="151">
        <v>89</v>
      </c>
      <c r="F64" s="8">
        <v>1</v>
      </c>
      <c r="G64" s="8" t="s">
        <v>33</v>
      </c>
      <c r="H64" s="8">
        <v>51180</v>
      </c>
      <c r="I64" s="86"/>
      <c r="J64" s="60">
        <f>J65+J67</f>
        <v>109.3</v>
      </c>
      <c r="K64" s="60">
        <f>K65+K67</f>
        <v>114.4</v>
      </c>
      <c r="L64" s="60">
        <f>L65+L67</f>
        <v>118.7</v>
      </c>
    </row>
    <row r="65" spans="1:12" ht="47.25">
      <c r="A65" s="112" t="s">
        <v>99</v>
      </c>
      <c r="B65" s="129">
        <v>919</v>
      </c>
      <c r="C65" s="127" t="s">
        <v>24</v>
      </c>
      <c r="D65" s="127" t="s">
        <v>25</v>
      </c>
      <c r="E65" s="151">
        <v>89</v>
      </c>
      <c r="F65" s="8">
        <v>1</v>
      </c>
      <c r="G65" s="8" t="s">
        <v>33</v>
      </c>
      <c r="H65" s="8" t="s">
        <v>49</v>
      </c>
      <c r="I65" s="86" t="s">
        <v>101</v>
      </c>
      <c r="J65" s="60">
        <f>J66</f>
        <v>105.3</v>
      </c>
      <c r="K65" s="60">
        <f>K66</f>
        <v>110.4</v>
      </c>
      <c r="L65" s="60">
        <f>L66</f>
        <v>114.7</v>
      </c>
    </row>
    <row r="66" spans="1:12">
      <c r="A66" s="112" t="s">
        <v>100</v>
      </c>
      <c r="B66" s="129">
        <v>919</v>
      </c>
      <c r="C66" s="127" t="s">
        <v>24</v>
      </c>
      <c r="D66" s="127" t="s">
        <v>25</v>
      </c>
      <c r="E66" s="151">
        <v>89</v>
      </c>
      <c r="F66" s="8">
        <v>1</v>
      </c>
      <c r="G66" s="8" t="s">
        <v>33</v>
      </c>
      <c r="H66" s="8" t="s">
        <v>49</v>
      </c>
      <c r="I66" s="86" t="s">
        <v>102</v>
      </c>
      <c r="J66" s="60">
        <v>105.3</v>
      </c>
      <c r="K66" s="60">
        <v>110.4</v>
      </c>
      <c r="L66" s="60">
        <v>114.7</v>
      </c>
    </row>
    <row r="67" spans="1:12" ht="18.75" customHeight="1">
      <c r="A67" s="93" t="s">
        <v>95</v>
      </c>
      <c r="B67" s="129">
        <v>919</v>
      </c>
      <c r="C67" s="127" t="s">
        <v>24</v>
      </c>
      <c r="D67" s="127" t="s">
        <v>25</v>
      </c>
      <c r="E67" s="151">
        <v>89</v>
      </c>
      <c r="F67" s="8">
        <v>1</v>
      </c>
      <c r="G67" s="8" t="s">
        <v>33</v>
      </c>
      <c r="H67" s="8">
        <v>51180</v>
      </c>
      <c r="I67" s="86" t="s">
        <v>97</v>
      </c>
      <c r="J67" s="60">
        <f t="shared" ref="J67:L67" si="17">J68</f>
        <v>4</v>
      </c>
      <c r="K67" s="60">
        <f t="shared" si="17"/>
        <v>4</v>
      </c>
      <c r="L67" s="60">
        <f t="shared" si="17"/>
        <v>4</v>
      </c>
    </row>
    <row r="68" spans="1:12" ht="31.5">
      <c r="A68" s="93" t="s">
        <v>96</v>
      </c>
      <c r="B68" s="129">
        <v>919</v>
      </c>
      <c r="C68" s="127" t="s">
        <v>24</v>
      </c>
      <c r="D68" s="127" t="s">
        <v>25</v>
      </c>
      <c r="E68" s="151">
        <v>89</v>
      </c>
      <c r="F68" s="8">
        <v>1</v>
      </c>
      <c r="G68" s="8" t="s">
        <v>33</v>
      </c>
      <c r="H68" s="8">
        <v>51180</v>
      </c>
      <c r="I68" s="86" t="s">
        <v>98</v>
      </c>
      <c r="J68" s="60">
        <v>4</v>
      </c>
      <c r="K68" s="60">
        <v>4</v>
      </c>
      <c r="L68" s="60">
        <v>4</v>
      </c>
    </row>
    <row r="69" spans="1:12">
      <c r="A69" s="137" t="s">
        <v>231</v>
      </c>
      <c r="B69" s="129">
        <v>919</v>
      </c>
      <c r="C69" s="148" t="s">
        <v>25</v>
      </c>
      <c r="D69" s="148"/>
      <c r="E69" s="148"/>
      <c r="F69" s="136"/>
      <c r="G69" s="136"/>
      <c r="H69" s="8"/>
      <c r="I69" s="86"/>
      <c r="J69" s="152">
        <f>J70+J82</f>
        <v>88.109000000000009</v>
      </c>
      <c r="K69" s="152">
        <f t="shared" ref="K69:L69" si="18">K70+K82</f>
        <v>0.5</v>
      </c>
      <c r="L69" s="152">
        <f t="shared" si="18"/>
        <v>0.5</v>
      </c>
    </row>
    <row r="70" spans="1:12" ht="31.5">
      <c r="A70" s="137" t="s">
        <v>232</v>
      </c>
      <c r="B70" s="129">
        <v>919</v>
      </c>
      <c r="C70" s="148" t="s">
        <v>25</v>
      </c>
      <c r="D70" s="148" t="s">
        <v>27</v>
      </c>
      <c r="E70" s="148"/>
      <c r="F70" s="136"/>
      <c r="G70" s="136"/>
      <c r="H70" s="8"/>
      <c r="I70" s="86"/>
      <c r="J70" s="152">
        <f t="shared" ref="J70:J74" si="19">J71</f>
        <v>87.609000000000009</v>
      </c>
      <c r="K70" s="152">
        <f t="shared" ref="K70:L74" si="20">K71</f>
        <v>0</v>
      </c>
      <c r="L70" s="152">
        <f t="shared" si="20"/>
        <v>0</v>
      </c>
    </row>
    <row r="71" spans="1:12" ht="31.5">
      <c r="A71" s="92" t="s">
        <v>156</v>
      </c>
      <c r="B71" s="129">
        <v>919</v>
      </c>
      <c r="C71" s="127" t="s">
        <v>25</v>
      </c>
      <c r="D71" s="127" t="s">
        <v>27</v>
      </c>
      <c r="E71" s="127" t="s">
        <v>45</v>
      </c>
      <c r="F71" s="8"/>
      <c r="G71" s="8"/>
      <c r="H71" s="8"/>
      <c r="I71" s="86"/>
      <c r="J71" s="60">
        <f t="shared" si="19"/>
        <v>87.609000000000009</v>
      </c>
      <c r="K71" s="60">
        <f t="shared" si="20"/>
        <v>0</v>
      </c>
      <c r="L71" s="60">
        <f t="shared" si="20"/>
        <v>0</v>
      </c>
    </row>
    <row r="72" spans="1:12" ht="47.25">
      <c r="A72" s="146" t="s">
        <v>157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/>
      <c r="H72" s="8"/>
      <c r="I72" s="86"/>
      <c r="J72" s="60">
        <f>J73+J76+J79</f>
        <v>87.609000000000009</v>
      </c>
      <c r="K72" s="60">
        <f t="shared" ref="K72:L72" si="21">K73+K76+K79</f>
        <v>0</v>
      </c>
      <c r="L72" s="60">
        <f t="shared" si="21"/>
        <v>0</v>
      </c>
    </row>
    <row r="73" spans="1:12">
      <c r="A73" s="93" t="s">
        <v>222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223</v>
      </c>
      <c r="I73" s="86"/>
      <c r="J73" s="60">
        <f t="shared" si="19"/>
        <v>50</v>
      </c>
      <c r="K73" s="60">
        <f t="shared" si="20"/>
        <v>0</v>
      </c>
      <c r="L73" s="60">
        <f t="shared" si="20"/>
        <v>0</v>
      </c>
    </row>
    <row r="74" spans="1:12" ht="31.5">
      <c r="A74" s="93" t="s">
        <v>95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223</v>
      </c>
      <c r="I74" s="86" t="s">
        <v>97</v>
      </c>
      <c r="J74" s="60">
        <f t="shared" si="19"/>
        <v>50</v>
      </c>
      <c r="K74" s="60">
        <f t="shared" si="20"/>
        <v>0</v>
      </c>
      <c r="L74" s="60">
        <f t="shared" si="20"/>
        <v>0</v>
      </c>
    </row>
    <row r="75" spans="1:12" ht="31.5">
      <c r="A75" s="93" t="s">
        <v>96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223</v>
      </c>
      <c r="I75" s="86" t="s">
        <v>98</v>
      </c>
      <c r="J75" s="60">
        <v>50</v>
      </c>
      <c r="K75" s="60">
        <v>0</v>
      </c>
      <c r="L75" s="60">
        <v>0</v>
      </c>
    </row>
    <row r="76" spans="1:12" ht="31.5">
      <c r="A76" s="93" t="s">
        <v>158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43</v>
      </c>
      <c r="I76" s="86"/>
      <c r="J76" s="60">
        <f>J77</f>
        <v>0.372</v>
      </c>
      <c r="K76" s="60">
        <f t="shared" ref="K76:L77" si="22">K77</f>
        <v>0</v>
      </c>
      <c r="L76" s="60">
        <f t="shared" si="22"/>
        <v>0</v>
      </c>
    </row>
    <row r="77" spans="1:12" ht="31.5">
      <c r="A77" s="93" t="s">
        <v>95</v>
      </c>
      <c r="B77" s="129">
        <v>919</v>
      </c>
      <c r="C77" s="127" t="s">
        <v>25</v>
      </c>
      <c r="D77" s="127" t="s">
        <v>27</v>
      </c>
      <c r="E77" s="127" t="s">
        <v>45</v>
      </c>
      <c r="F77" s="8" t="s">
        <v>20</v>
      </c>
      <c r="G77" s="8" t="s">
        <v>33</v>
      </c>
      <c r="H77" s="8" t="s">
        <v>43</v>
      </c>
      <c r="I77" s="86" t="s">
        <v>97</v>
      </c>
      <c r="J77" s="60">
        <f>J78</f>
        <v>0.372</v>
      </c>
      <c r="K77" s="60">
        <f t="shared" si="22"/>
        <v>0</v>
      </c>
      <c r="L77" s="60">
        <f t="shared" si="22"/>
        <v>0</v>
      </c>
    </row>
    <row r="78" spans="1:12" ht="31.5">
      <c r="A78" s="93" t="s">
        <v>96</v>
      </c>
      <c r="B78" s="129">
        <v>919</v>
      </c>
      <c r="C78" s="127" t="s">
        <v>25</v>
      </c>
      <c r="D78" s="127" t="s">
        <v>27</v>
      </c>
      <c r="E78" s="127" t="s">
        <v>45</v>
      </c>
      <c r="F78" s="8" t="s">
        <v>20</v>
      </c>
      <c r="G78" s="8" t="s">
        <v>33</v>
      </c>
      <c r="H78" s="8" t="s">
        <v>43</v>
      </c>
      <c r="I78" s="86" t="s">
        <v>98</v>
      </c>
      <c r="J78" s="60">
        <v>0.372</v>
      </c>
      <c r="K78" s="60">
        <v>0</v>
      </c>
      <c r="L78" s="60">
        <v>0</v>
      </c>
    </row>
    <row r="79" spans="1:12">
      <c r="A79" s="93" t="s">
        <v>235</v>
      </c>
      <c r="B79" s="129">
        <v>919</v>
      </c>
      <c r="C79" s="127" t="s">
        <v>25</v>
      </c>
      <c r="D79" s="127" t="s">
        <v>27</v>
      </c>
      <c r="E79" s="127" t="s">
        <v>45</v>
      </c>
      <c r="F79" s="8" t="s">
        <v>20</v>
      </c>
      <c r="G79" s="8" t="s">
        <v>33</v>
      </c>
      <c r="H79" s="8" t="s">
        <v>236</v>
      </c>
      <c r="I79" s="86"/>
      <c r="J79" s="60">
        <f>J80</f>
        <v>37.237000000000002</v>
      </c>
      <c r="K79" s="60">
        <f t="shared" ref="K79:L80" si="23">K80</f>
        <v>0</v>
      </c>
      <c r="L79" s="60">
        <f t="shared" si="23"/>
        <v>0</v>
      </c>
    </row>
    <row r="80" spans="1:12" ht="31.5">
      <c r="A80" s="93" t="s">
        <v>95</v>
      </c>
      <c r="B80" s="129">
        <v>919</v>
      </c>
      <c r="C80" s="127" t="s">
        <v>25</v>
      </c>
      <c r="D80" s="127" t="s">
        <v>27</v>
      </c>
      <c r="E80" s="127" t="s">
        <v>45</v>
      </c>
      <c r="F80" s="8" t="s">
        <v>20</v>
      </c>
      <c r="G80" s="8" t="s">
        <v>33</v>
      </c>
      <c r="H80" s="8" t="s">
        <v>236</v>
      </c>
      <c r="I80" s="86" t="s">
        <v>97</v>
      </c>
      <c r="J80" s="60">
        <f>J81</f>
        <v>37.237000000000002</v>
      </c>
      <c r="K80" s="60">
        <f t="shared" si="23"/>
        <v>0</v>
      </c>
      <c r="L80" s="60">
        <f t="shared" si="23"/>
        <v>0</v>
      </c>
    </row>
    <row r="81" spans="1:12" ht="31.5">
      <c r="A81" s="93" t="s">
        <v>96</v>
      </c>
      <c r="B81" s="129">
        <v>919</v>
      </c>
      <c r="C81" s="127" t="s">
        <v>25</v>
      </c>
      <c r="D81" s="127" t="s">
        <v>27</v>
      </c>
      <c r="E81" s="127" t="s">
        <v>45</v>
      </c>
      <c r="F81" s="8" t="s">
        <v>20</v>
      </c>
      <c r="G81" s="8" t="s">
        <v>33</v>
      </c>
      <c r="H81" s="8" t="s">
        <v>236</v>
      </c>
      <c r="I81" s="86" t="s">
        <v>98</v>
      </c>
      <c r="J81" s="60">
        <v>37.237000000000002</v>
      </c>
      <c r="K81" s="60">
        <v>0</v>
      </c>
      <c r="L81" s="60">
        <v>0</v>
      </c>
    </row>
    <row r="82" spans="1:12" ht="31.5">
      <c r="A82" s="137" t="s">
        <v>238</v>
      </c>
      <c r="B82" s="129">
        <v>919</v>
      </c>
      <c r="C82" s="148" t="s">
        <v>25</v>
      </c>
      <c r="D82" s="148" t="s">
        <v>229</v>
      </c>
      <c r="E82" s="127"/>
      <c r="F82" s="8"/>
      <c r="G82" s="8"/>
      <c r="H82" s="8"/>
      <c r="I82" s="86"/>
      <c r="J82" s="152">
        <f t="shared" ref="J82:L85" si="24">J83</f>
        <v>0.5</v>
      </c>
      <c r="K82" s="152">
        <f t="shared" si="24"/>
        <v>0.5</v>
      </c>
      <c r="L82" s="152">
        <f t="shared" si="24"/>
        <v>0.5</v>
      </c>
    </row>
    <row r="83" spans="1:12" ht="31.5">
      <c r="A83" s="93" t="s">
        <v>237</v>
      </c>
      <c r="B83" s="129">
        <v>919</v>
      </c>
      <c r="C83" s="127" t="s">
        <v>25</v>
      </c>
      <c r="D83" s="127" t="s">
        <v>229</v>
      </c>
      <c r="E83" s="8" t="s">
        <v>239</v>
      </c>
      <c r="F83" s="8"/>
      <c r="G83" s="8"/>
      <c r="H83" s="8"/>
      <c r="I83" s="86"/>
      <c r="J83" s="60">
        <f t="shared" si="24"/>
        <v>0.5</v>
      </c>
      <c r="K83" s="60">
        <f t="shared" si="24"/>
        <v>0.5</v>
      </c>
      <c r="L83" s="60">
        <f t="shared" si="24"/>
        <v>0.5</v>
      </c>
    </row>
    <row r="84" spans="1:12" ht="31.5">
      <c r="A84" s="93" t="s">
        <v>240</v>
      </c>
      <c r="B84" s="129">
        <v>919</v>
      </c>
      <c r="C84" s="127" t="s">
        <v>25</v>
      </c>
      <c r="D84" s="127" t="s">
        <v>229</v>
      </c>
      <c r="E84" s="8" t="s">
        <v>239</v>
      </c>
      <c r="F84" s="8" t="s">
        <v>31</v>
      </c>
      <c r="G84" s="8" t="s">
        <v>33</v>
      </c>
      <c r="H84" s="8" t="s">
        <v>241</v>
      </c>
      <c r="I84" s="86"/>
      <c r="J84" s="60">
        <f t="shared" si="24"/>
        <v>0.5</v>
      </c>
      <c r="K84" s="60">
        <f t="shared" si="24"/>
        <v>0.5</v>
      </c>
      <c r="L84" s="60">
        <f t="shared" si="24"/>
        <v>0.5</v>
      </c>
    </row>
    <row r="85" spans="1:12" ht="31.5">
      <c r="A85" s="93" t="s">
        <v>95</v>
      </c>
      <c r="B85" s="129">
        <v>919</v>
      </c>
      <c r="C85" s="127" t="s">
        <v>25</v>
      </c>
      <c r="D85" s="127" t="s">
        <v>229</v>
      </c>
      <c r="E85" s="8" t="s">
        <v>239</v>
      </c>
      <c r="F85" s="8" t="s">
        <v>31</v>
      </c>
      <c r="G85" s="8" t="s">
        <v>33</v>
      </c>
      <c r="H85" s="8" t="s">
        <v>241</v>
      </c>
      <c r="I85" s="86" t="s">
        <v>97</v>
      </c>
      <c r="J85" s="60">
        <f t="shared" si="24"/>
        <v>0.5</v>
      </c>
      <c r="K85" s="60">
        <f t="shared" si="24"/>
        <v>0.5</v>
      </c>
      <c r="L85" s="60">
        <f t="shared" si="24"/>
        <v>0.5</v>
      </c>
    </row>
    <row r="86" spans="1:12" ht="31.5">
      <c r="A86" s="93" t="s">
        <v>96</v>
      </c>
      <c r="B86" s="129">
        <v>919</v>
      </c>
      <c r="C86" s="127" t="s">
        <v>25</v>
      </c>
      <c r="D86" s="127" t="s">
        <v>229</v>
      </c>
      <c r="E86" s="8" t="s">
        <v>239</v>
      </c>
      <c r="F86" s="8" t="s">
        <v>31</v>
      </c>
      <c r="G86" s="8" t="s">
        <v>33</v>
      </c>
      <c r="H86" s="8" t="s">
        <v>241</v>
      </c>
      <c r="I86" s="86" t="s">
        <v>98</v>
      </c>
      <c r="J86" s="60">
        <v>0.5</v>
      </c>
      <c r="K86" s="60">
        <v>0.5</v>
      </c>
      <c r="L86" s="60">
        <v>0.5</v>
      </c>
    </row>
    <row r="87" spans="1:12">
      <c r="A87" s="141" t="s">
        <v>50</v>
      </c>
      <c r="B87" s="129">
        <v>919</v>
      </c>
      <c r="C87" s="148" t="s">
        <v>14</v>
      </c>
      <c r="D87" s="148"/>
      <c r="E87" s="136"/>
      <c r="F87" s="136"/>
      <c r="G87" s="136"/>
      <c r="H87" s="136"/>
      <c r="I87" s="136"/>
      <c r="J87" s="152">
        <f>J88+J97</f>
        <v>972.2</v>
      </c>
      <c r="K87" s="152">
        <f t="shared" ref="J87:L91" si="25">K88</f>
        <v>601.89200000000005</v>
      </c>
      <c r="L87" s="152">
        <f t="shared" si="25"/>
        <v>649.4</v>
      </c>
    </row>
    <row r="88" spans="1:12">
      <c r="A88" s="141" t="s">
        <v>51</v>
      </c>
      <c r="B88" s="129">
        <v>919</v>
      </c>
      <c r="C88" s="136" t="s">
        <v>14</v>
      </c>
      <c r="D88" s="136" t="s">
        <v>26</v>
      </c>
      <c r="E88" s="153"/>
      <c r="F88" s="153"/>
      <c r="G88" s="153"/>
      <c r="H88" s="153"/>
      <c r="I88" s="136"/>
      <c r="J88" s="60">
        <f>J89+J93</f>
        <v>632.20000000000005</v>
      </c>
      <c r="K88" s="60">
        <f t="shared" ref="K88:L88" si="26">K89+K93</f>
        <v>601.89200000000005</v>
      </c>
      <c r="L88" s="60">
        <f t="shared" si="26"/>
        <v>649.4</v>
      </c>
    </row>
    <row r="89" spans="1:12" ht="47.25">
      <c r="A89" s="92" t="s">
        <v>163</v>
      </c>
      <c r="B89" s="129">
        <v>919</v>
      </c>
      <c r="C89" s="87" t="s">
        <v>14</v>
      </c>
      <c r="D89" s="87" t="s">
        <v>26</v>
      </c>
      <c r="E89" s="87" t="s">
        <v>28</v>
      </c>
      <c r="F89" s="87"/>
      <c r="G89" s="87"/>
      <c r="H89" s="87"/>
      <c r="I89" s="8"/>
      <c r="J89" s="60">
        <f>J90</f>
        <v>583.5</v>
      </c>
      <c r="K89" s="60">
        <f>K90</f>
        <v>531.21199999999999</v>
      </c>
      <c r="L89" s="60">
        <f>L90</f>
        <v>624.43999999999994</v>
      </c>
    </row>
    <row r="90" spans="1:12" ht="141.75">
      <c r="A90" s="211" t="s">
        <v>170</v>
      </c>
      <c r="B90" s="129">
        <v>919</v>
      </c>
      <c r="C90" s="87" t="s">
        <v>14</v>
      </c>
      <c r="D90" s="87" t="s">
        <v>26</v>
      </c>
      <c r="E90" s="87" t="s">
        <v>28</v>
      </c>
      <c r="F90" s="87" t="s">
        <v>31</v>
      </c>
      <c r="G90" s="87" t="s">
        <v>33</v>
      </c>
      <c r="H90" s="87" t="s">
        <v>52</v>
      </c>
      <c r="I90" s="8"/>
      <c r="J90" s="60">
        <f t="shared" si="25"/>
        <v>583.5</v>
      </c>
      <c r="K90" s="60">
        <f t="shared" si="25"/>
        <v>531.21199999999999</v>
      </c>
      <c r="L90" s="60">
        <f t="shared" si="25"/>
        <v>624.43999999999994</v>
      </c>
    </row>
    <row r="91" spans="1:12" ht="18.75" customHeight="1">
      <c r="A91" s="93" t="s">
        <v>95</v>
      </c>
      <c r="B91" s="129">
        <v>919</v>
      </c>
      <c r="C91" s="87" t="s">
        <v>14</v>
      </c>
      <c r="D91" s="87" t="s">
        <v>26</v>
      </c>
      <c r="E91" s="87" t="s">
        <v>28</v>
      </c>
      <c r="F91" s="87" t="s">
        <v>31</v>
      </c>
      <c r="G91" s="87" t="s">
        <v>33</v>
      </c>
      <c r="H91" s="87" t="s">
        <v>52</v>
      </c>
      <c r="I91" s="8" t="s">
        <v>97</v>
      </c>
      <c r="J91" s="60">
        <f t="shared" si="25"/>
        <v>583.5</v>
      </c>
      <c r="K91" s="60">
        <f t="shared" si="25"/>
        <v>531.21199999999999</v>
      </c>
      <c r="L91" s="60">
        <f t="shared" si="25"/>
        <v>624.43999999999994</v>
      </c>
    </row>
    <row r="92" spans="1:12" ht="33.75" customHeight="1">
      <c r="A92" s="93" t="s">
        <v>96</v>
      </c>
      <c r="B92" s="129">
        <v>919</v>
      </c>
      <c r="C92" s="87" t="s">
        <v>14</v>
      </c>
      <c r="D92" s="87" t="s">
        <v>26</v>
      </c>
      <c r="E92" s="87" t="s">
        <v>28</v>
      </c>
      <c r="F92" s="87" t="s">
        <v>31</v>
      </c>
      <c r="G92" s="87" t="s">
        <v>33</v>
      </c>
      <c r="H92" s="87" t="s">
        <v>52</v>
      </c>
      <c r="I92" s="8" t="s">
        <v>98</v>
      </c>
      <c r="J92" s="234">
        <f>496.04+95-7.54</f>
        <v>583.5</v>
      </c>
      <c r="K92" s="234">
        <f>499.112+32.1</f>
        <v>531.21199999999999</v>
      </c>
      <c r="L92" s="234">
        <f>567.64+56.8</f>
        <v>624.43999999999994</v>
      </c>
    </row>
    <row r="93" spans="1:12" ht="64.5" customHeight="1">
      <c r="A93" s="109" t="s">
        <v>230</v>
      </c>
      <c r="B93" s="129">
        <v>919</v>
      </c>
      <c r="C93" s="8" t="s">
        <v>14</v>
      </c>
      <c r="D93" s="8" t="s">
        <v>26</v>
      </c>
      <c r="E93" s="8" t="s">
        <v>229</v>
      </c>
      <c r="F93" s="8"/>
      <c r="G93" s="8"/>
      <c r="H93" s="8"/>
      <c r="I93" s="8"/>
      <c r="J93" s="234">
        <f t="shared" ref="J93:L95" si="27">J94</f>
        <v>48.699999999999996</v>
      </c>
      <c r="K93" s="234">
        <f t="shared" si="27"/>
        <v>70.680000000000007</v>
      </c>
      <c r="L93" s="234">
        <f t="shared" si="27"/>
        <v>24.96</v>
      </c>
    </row>
    <row r="94" spans="1:12" ht="117.75" customHeight="1">
      <c r="A94" s="252" t="s">
        <v>170</v>
      </c>
      <c r="B94" s="129">
        <v>919</v>
      </c>
      <c r="C94" s="87" t="s">
        <v>14</v>
      </c>
      <c r="D94" s="87" t="s">
        <v>26</v>
      </c>
      <c r="E94" s="87" t="s">
        <v>229</v>
      </c>
      <c r="F94" s="87" t="s">
        <v>31</v>
      </c>
      <c r="G94" s="87" t="s">
        <v>13</v>
      </c>
      <c r="H94" s="87" t="s">
        <v>52</v>
      </c>
      <c r="I94" s="8"/>
      <c r="J94" s="234">
        <f t="shared" si="27"/>
        <v>48.699999999999996</v>
      </c>
      <c r="K94" s="234">
        <f t="shared" si="27"/>
        <v>70.680000000000007</v>
      </c>
      <c r="L94" s="234">
        <f t="shared" si="27"/>
        <v>24.96</v>
      </c>
    </row>
    <row r="95" spans="1:12" ht="29.25" customHeight="1">
      <c r="A95" s="93" t="s">
        <v>95</v>
      </c>
      <c r="B95" s="129">
        <v>919</v>
      </c>
      <c r="C95" s="87" t="s">
        <v>14</v>
      </c>
      <c r="D95" s="87" t="s">
        <v>26</v>
      </c>
      <c r="E95" s="87" t="s">
        <v>229</v>
      </c>
      <c r="F95" s="87" t="s">
        <v>31</v>
      </c>
      <c r="G95" s="87" t="s">
        <v>13</v>
      </c>
      <c r="H95" s="87" t="s">
        <v>52</v>
      </c>
      <c r="I95" s="8" t="s">
        <v>97</v>
      </c>
      <c r="J95" s="234">
        <f t="shared" si="27"/>
        <v>48.699999999999996</v>
      </c>
      <c r="K95" s="234">
        <f t="shared" si="27"/>
        <v>70.680000000000007</v>
      </c>
      <c r="L95" s="234">
        <f t="shared" si="27"/>
        <v>24.96</v>
      </c>
    </row>
    <row r="96" spans="1:12" ht="34.5" customHeight="1">
      <c r="A96" s="93" t="s">
        <v>96</v>
      </c>
      <c r="B96" s="129">
        <v>919</v>
      </c>
      <c r="C96" s="87" t="s">
        <v>14</v>
      </c>
      <c r="D96" s="87" t="s">
        <v>26</v>
      </c>
      <c r="E96" s="87" t="s">
        <v>229</v>
      </c>
      <c r="F96" s="87" t="s">
        <v>31</v>
      </c>
      <c r="G96" s="87" t="s">
        <v>13</v>
      </c>
      <c r="H96" s="87" t="s">
        <v>52</v>
      </c>
      <c r="I96" s="8" t="s">
        <v>98</v>
      </c>
      <c r="J96" s="234">
        <f>41.16+7.54</f>
        <v>48.699999999999996</v>
      </c>
      <c r="K96" s="234">
        <v>70.680000000000007</v>
      </c>
      <c r="L96" s="234">
        <v>24.96</v>
      </c>
    </row>
    <row r="97" spans="1:12" ht="21" customHeight="1">
      <c r="A97" s="245" t="s">
        <v>218</v>
      </c>
      <c r="B97" s="129">
        <v>919</v>
      </c>
      <c r="C97" s="107" t="s">
        <v>14</v>
      </c>
      <c r="D97" s="107" t="s">
        <v>135</v>
      </c>
      <c r="E97" s="107"/>
      <c r="F97" s="107"/>
      <c r="G97" s="107"/>
      <c r="H97" s="107"/>
      <c r="I97" s="136"/>
      <c r="J97" s="246">
        <f>J98</f>
        <v>340</v>
      </c>
      <c r="K97" s="246">
        <f t="shared" ref="K97:L101" si="28">K98</f>
        <v>0</v>
      </c>
      <c r="L97" s="246">
        <f t="shared" si="28"/>
        <v>0</v>
      </c>
    </row>
    <row r="98" spans="1:12" ht="36.75" customHeight="1">
      <c r="A98" s="92" t="s">
        <v>156</v>
      </c>
      <c r="B98" s="129">
        <v>919</v>
      </c>
      <c r="C98" s="87" t="s">
        <v>14</v>
      </c>
      <c r="D98" s="87" t="s">
        <v>135</v>
      </c>
      <c r="E98" s="87" t="s">
        <v>45</v>
      </c>
      <c r="F98" s="87"/>
      <c r="G98" s="87"/>
      <c r="H98" s="87"/>
      <c r="I98" s="8"/>
      <c r="J98" s="234">
        <f>J99</f>
        <v>340</v>
      </c>
      <c r="K98" s="234">
        <f t="shared" si="28"/>
        <v>0</v>
      </c>
      <c r="L98" s="234">
        <f t="shared" si="28"/>
        <v>0</v>
      </c>
    </row>
    <row r="99" spans="1:12" ht="54.75" customHeight="1">
      <c r="A99" s="146" t="s">
        <v>157</v>
      </c>
      <c r="B99" s="129">
        <v>919</v>
      </c>
      <c r="C99" s="87" t="s">
        <v>14</v>
      </c>
      <c r="D99" s="87" t="s">
        <v>135</v>
      </c>
      <c r="E99" s="87" t="s">
        <v>45</v>
      </c>
      <c r="F99" s="87" t="s">
        <v>20</v>
      </c>
      <c r="G99" s="87"/>
      <c r="H99" s="87"/>
      <c r="I99" s="8"/>
      <c r="J99" s="234">
        <f>J100</f>
        <v>340</v>
      </c>
      <c r="K99" s="234">
        <f t="shared" si="28"/>
        <v>0</v>
      </c>
      <c r="L99" s="234">
        <f t="shared" si="28"/>
        <v>0</v>
      </c>
    </row>
    <row r="100" spans="1:12" ht="66.75" customHeight="1">
      <c r="A100" s="146" t="s">
        <v>225</v>
      </c>
      <c r="B100" s="129">
        <v>919</v>
      </c>
      <c r="C100" s="87" t="s">
        <v>14</v>
      </c>
      <c r="D100" s="87" t="s">
        <v>135</v>
      </c>
      <c r="E100" s="87" t="s">
        <v>45</v>
      </c>
      <c r="F100" s="87" t="s">
        <v>20</v>
      </c>
      <c r="G100" s="87" t="s">
        <v>33</v>
      </c>
      <c r="H100" s="87" t="s">
        <v>219</v>
      </c>
      <c r="I100" s="8"/>
      <c r="J100" s="234">
        <f>J101</f>
        <v>340</v>
      </c>
      <c r="K100" s="234">
        <f t="shared" si="28"/>
        <v>0</v>
      </c>
      <c r="L100" s="234">
        <f t="shared" si="28"/>
        <v>0</v>
      </c>
    </row>
    <row r="101" spans="1:12" ht="27" customHeight="1">
      <c r="A101" s="93" t="s">
        <v>95</v>
      </c>
      <c r="B101" s="129">
        <v>919</v>
      </c>
      <c r="C101" s="87" t="s">
        <v>14</v>
      </c>
      <c r="D101" s="87" t="s">
        <v>135</v>
      </c>
      <c r="E101" s="87" t="s">
        <v>45</v>
      </c>
      <c r="F101" s="87" t="s">
        <v>20</v>
      </c>
      <c r="G101" s="87" t="s">
        <v>33</v>
      </c>
      <c r="H101" s="87" t="s">
        <v>219</v>
      </c>
      <c r="I101" s="8" t="s">
        <v>97</v>
      </c>
      <c r="J101" s="234">
        <f>J102</f>
        <v>340</v>
      </c>
      <c r="K101" s="234">
        <f t="shared" si="28"/>
        <v>0</v>
      </c>
      <c r="L101" s="234">
        <f t="shared" si="28"/>
        <v>0</v>
      </c>
    </row>
    <row r="102" spans="1:12" ht="33.75" customHeight="1">
      <c r="A102" s="93" t="s">
        <v>96</v>
      </c>
      <c r="B102" s="129">
        <v>919</v>
      </c>
      <c r="C102" s="87" t="s">
        <v>14</v>
      </c>
      <c r="D102" s="87" t="s">
        <v>135</v>
      </c>
      <c r="E102" s="87" t="s">
        <v>45</v>
      </c>
      <c r="F102" s="87" t="s">
        <v>20</v>
      </c>
      <c r="G102" s="87" t="s">
        <v>33</v>
      </c>
      <c r="H102" s="87" t="s">
        <v>219</v>
      </c>
      <c r="I102" s="8" t="s">
        <v>98</v>
      </c>
      <c r="J102" s="234">
        <f>250+10+80</f>
        <v>340</v>
      </c>
      <c r="K102" s="234">
        <v>0</v>
      </c>
      <c r="L102" s="234">
        <v>0</v>
      </c>
    </row>
    <row r="103" spans="1:12">
      <c r="A103" s="141" t="s">
        <v>17</v>
      </c>
      <c r="B103" s="129">
        <v>919</v>
      </c>
      <c r="C103" s="136" t="s">
        <v>16</v>
      </c>
      <c r="D103" s="136"/>
      <c r="E103" s="136"/>
      <c r="F103" s="136"/>
      <c r="G103" s="136"/>
      <c r="H103" s="61"/>
      <c r="I103" s="61"/>
      <c r="J103" s="133">
        <f>J104+J115</f>
        <v>280.2</v>
      </c>
      <c r="K103" s="133">
        <f>K104+K115</f>
        <v>44</v>
      </c>
      <c r="L103" s="133">
        <f>L104+L115</f>
        <v>44.6</v>
      </c>
    </row>
    <row r="104" spans="1:12">
      <c r="A104" s="141" t="s">
        <v>53</v>
      </c>
      <c r="B104" s="129">
        <v>919</v>
      </c>
      <c r="C104" s="136" t="s">
        <v>16</v>
      </c>
      <c r="D104" s="136" t="s">
        <v>24</v>
      </c>
      <c r="E104" s="136"/>
      <c r="F104" s="136"/>
      <c r="G104" s="136"/>
      <c r="H104" s="132"/>
      <c r="I104" s="132"/>
      <c r="J104" s="133">
        <f>J105+J110</f>
        <v>69.5</v>
      </c>
      <c r="K104" s="133">
        <f t="shared" ref="K104:L104" si="29">K105+K110</f>
        <v>30</v>
      </c>
      <c r="L104" s="133">
        <f t="shared" si="29"/>
        <v>30</v>
      </c>
    </row>
    <row r="105" spans="1:12" ht="47.25">
      <c r="A105" s="242" t="s">
        <v>206</v>
      </c>
      <c r="B105" s="129">
        <v>919</v>
      </c>
      <c r="C105" s="8" t="s">
        <v>16</v>
      </c>
      <c r="D105" s="8" t="s">
        <v>24</v>
      </c>
      <c r="E105" s="8" t="s">
        <v>135</v>
      </c>
      <c r="F105" s="8"/>
      <c r="G105" s="8"/>
      <c r="H105" s="61"/>
      <c r="I105" s="61"/>
      <c r="J105" s="62">
        <f>J106</f>
        <v>39.5</v>
      </c>
      <c r="K105" s="62">
        <f>K106</f>
        <v>0</v>
      </c>
      <c r="L105" s="62">
        <f>L106</f>
        <v>0</v>
      </c>
    </row>
    <row r="106" spans="1:12" ht="31.5">
      <c r="A106" s="92" t="s">
        <v>201</v>
      </c>
      <c r="B106" s="129">
        <v>919</v>
      </c>
      <c r="C106" s="8" t="s">
        <v>16</v>
      </c>
      <c r="D106" s="8" t="s">
        <v>24</v>
      </c>
      <c r="E106" s="8" t="s">
        <v>135</v>
      </c>
      <c r="F106" s="8" t="s">
        <v>31</v>
      </c>
      <c r="G106" s="8" t="s">
        <v>13</v>
      </c>
      <c r="H106" s="61"/>
      <c r="I106" s="61"/>
      <c r="J106" s="62">
        <f>J107</f>
        <v>39.5</v>
      </c>
      <c r="K106" s="62">
        <f t="shared" ref="K106:L106" si="30">K107</f>
        <v>0</v>
      </c>
      <c r="L106" s="62">
        <f t="shared" si="30"/>
        <v>0</v>
      </c>
    </row>
    <row r="107" spans="1:12" ht="21.75" customHeight="1">
      <c r="A107" s="109" t="s">
        <v>203</v>
      </c>
      <c r="B107" s="129">
        <v>919</v>
      </c>
      <c r="C107" s="8" t="s">
        <v>16</v>
      </c>
      <c r="D107" s="8" t="s">
        <v>24</v>
      </c>
      <c r="E107" s="8" t="s">
        <v>135</v>
      </c>
      <c r="F107" s="8" t="s">
        <v>31</v>
      </c>
      <c r="G107" s="8" t="s">
        <v>13</v>
      </c>
      <c r="H107" s="8" t="s">
        <v>202</v>
      </c>
      <c r="I107" s="86"/>
      <c r="J107" s="62">
        <f t="shared" ref="J107:L108" si="31">J108</f>
        <v>39.5</v>
      </c>
      <c r="K107" s="62">
        <f t="shared" si="31"/>
        <v>0</v>
      </c>
      <c r="L107" s="62">
        <f t="shared" si="31"/>
        <v>0</v>
      </c>
    </row>
    <row r="108" spans="1:12" ht="19.5" customHeight="1">
      <c r="A108" s="93" t="s">
        <v>95</v>
      </c>
      <c r="B108" s="129">
        <v>919</v>
      </c>
      <c r="C108" s="8" t="s">
        <v>16</v>
      </c>
      <c r="D108" s="8" t="s">
        <v>24</v>
      </c>
      <c r="E108" s="8" t="s">
        <v>135</v>
      </c>
      <c r="F108" s="8" t="s">
        <v>31</v>
      </c>
      <c r="G108" s="8" t="s">
        <v>13</v>
      </c>
      <c r="H108" s="8" t="s">
        <v>202</v>
      </c>
      <c r="I108" s="86" t="s">
        <v>97</v>
      </c>
      <c r="J108" s="62">
        <f t="shared" si="31"/>
        <v>39.5</v>
      </c>
      <c r="K108" s="62">
        <f t="shared" si="31"/>
        <v>0</v>
      </c>
      <c r="L108" s="62">
        <f t="shared" si="31"/>
        <v>0</v>
      </c>
    </row>
    <row r="109" spans="1:12" ht="31.5">
      <c r="A109" s="93" t="s">
        <v>96</v>
      </c>
      <c r="B109" s="129">
        <v>919</v>
      </c>
      <c r="C109" s="8" t="s">
        <v>16</v>
      </c>
      <c r="D109" s="8" t="s">
        <v>24</v>
      </c>
      <c r="E109" s="8" t="s">
        <v>135</v>
      </c>
      <c r="F109" s="8" t="s">
        <v>31</v>
      </c>
      <c r="G109" s="8" t="s">
        <v>13</v>
      </c>
      <c r="H109" s="8" t="s">
        <v>202</v>
      </c>
      <c r="I109" s="86" t="s">
        <v>98</v>
      </c>
      <c r="J109" s="62">
        <f>48-8.5</f>
        <v>39.5</v>
      </c>
      <c r="K109" s="62">
        <v>0</v>
      </c>
      <c r="L109" s="62">
        <v>0</v>
      </c>
    </row>
    <row r="110" spans="1:12" ht="31.5">
      <c r="A110" s="92" t="s">
        <v>156</v>
      </c>
      <c r="B110" s="129">
        <v>919</v>
      </c>
      <c r="C110" s="8" t="s">
        <v>16</v>
      </c>
      <c r="D110" s="8" t="s">
        <v>24</v>
      </c>
      <c r="E110" s="8" t="s">
        <v>45</v>
      </c>
      <c r="F110" s="8"/>
      <c r="G110" s="8"/>
      <c r="H110" s="8"/>
      <c r="I110" s="86"/>
      <c r="J110" s="62">
        <f>J111</f>
        <v>30</v>
      </c>
      <c r="K110" s="62">
        <f t="shared" ref="K110:L113" si="32">K111</f>
        <v>30</v>
      </c>
      <c r="L110" s="62">
        <f t="shared" si="32"/>
        <v>30</v>
      </c>
    </row>
    <row r="111" spans="1:12" ht="47.25">
      <c r="A111" s="146" t="s">
        <v>157</v>
      </c>
      <c r="B111" s="129">
        <v>919</v>
      </c>
      <c r="C111" s="8" t="s">
        <v>16</v>
      </c>
      <c r="D111" s="8" t="s">
        <v>24</v>
      </c>
      <c r="E111" s="8" t="s">
        <v>45</v>
      </c>
      <c r="F111" s="8" t="s">
        <v>20</v>
      </c>
      <c r="G111" s="8"/>
      <c r="H111" s="8"/>
      <c r="I111" s="86"/>
      <c r="J111" s="62">
        <f>J112</f>
        <v>30</v>
      </c>
      <c r="K111" s="62">
        <f t="shared" si="32"/>
        <v>30</v>
      </c>
      <c r="L111" s="62">
        <f t="shared" si="32"/>
        <v>30</v>
      </c>
    </row>
    <row r="112" spans="1:12" ht="63">
      <c r="A112" s="109" t="s">
        <v>216</v>
      </c>
      <c r="B112" s="129">
        <v>919</v>
      </c>
      <c r="C112" s="8" t="s">
        <v>16</v>
      </c>
      <c r="D112" s="8" t="s">
        <v>24</v>
      </c>
      <c r="E112" s="8">
        <v>89</v>
      </c>
      <c r="F112" s="8">
        <v>1</v>
      </c>
      <c r="G112" s="8" t="s">
        <v>33</v>
      </c>
      <c r="H112" s="8" t="s">
        <v>217</v>
      </c>
      <c r="I112" s="86"/>
      <c r="J112" s="62">
        <f>J113</f>
        <v>30</v>
      </c>
      <c r="K112" s="62">
        <f t="shared" si="32"/>
        <v>30</v>
      </c>
      <c r="L112" s="62">
        <f t="shared" si="32"/>
        <v>30</v>
      </c>
    </row>
    <row r="113" spans="1:12" ht="31.5">
      <c r="A113" s="93" t="s">
        <v>95</v>
      </c>
      <c r="B113" s="129">
        <v>919</v>
      </c>
      <c r="C113" s="8" t="s">
        <v>16</v>
      </c>
      <c r="D113" s="8" t="s">
        <v>24</v>
      </c>
      <c r="E113" s="8">
        <v>89</v>
      </c>
      <c r="F113" s="8">
        <v>1</v>
      </c>
      <c r="G113" s="8" t="s">
        <v>33</v>
      </c>
      <c r="H113" s="8" t="s">
        <v>217</v>
      </c>
      <c r="I113" s="86" t="s">
        <v>97</v>
      </c>
      <c r="J113" s="62">
        <f>J114</f>
        <v>30</v>
      </c>
      <c r="K113" s="62">
        <f t="shared" si="32"/>
        <v>30</v>
      </c>
      <c r="L113" s="62">
        <f t="shared" si="32"/>
        <v>30</v>
      </c>
    </row>
    <row r="114" spans="1:12" ht="31.5">
      <c r="A114" s="93" t="s">
        <v>96</v>
      </c>
      <c r="B114" s="129">
        <v>919</v>
      </c>
      <c r="C114" s="8" t="s">
        <v>16</v>
      </c>
      <c r="D114" s="8" t="s">
        <v>24</v>
      </c>
      <c r="E114" s="8">
        <v>89</v>
      </c>
      <c r="F114" s="8">
        <v>1</v>
      </c>
      <c r="G114" s="8" t="s">
        <v>33</v>
      </c>
      <c r="H114" s="8" t="s">
        <v>217</v>
      </c>
      <c r="I114" s="86" t="s">
        <v>98</v>
      </c>
      <c r="J114" s="62">
        <v>30</v>
      </c>
      <c r="K114" s="62">
        <v>30</v>
      </c>
      <c r="L114" s="62">
        <v>30</v>
      </c>
    </row>
    <row r="115" spans="1:12">
      <c r="A115" s="141" t="s">
        <v>54</v>
      </c>
      <c r="B115" s="129">
        <v>919</v>
      </c>
      <c r="C115" s="136" t="s">
        <v>16</v>
      </c>
      <c r="D115" s="136" t="s">
        <v>25</v>
      </c>
      <c r="E115" s="136"/>
      <c r="F115" s="136"/>
      <c r="G115" s="144"/>
      <c r="H115" s="132"/>
      <c r="I115" s="132"/>
      <c r="J115" s="133">
        <f>J116</f>
        <v>210.7</v>
      </c>
      <c r="K115" s="133">
        <f>K116</f>
        <v>14</v>
      </c>
      <c r="L115" s="133">
        <f>L116</f>
        <v>14.6</v>
      </c>
    </row>
    <row r="116" spans="1:12" ht="31.5">
      <c r="A116" s="92" t="s">
        <v>156</v>
      </c>
      <c r="B116" s="129">
        <v>919</v>
      </c>
      <c r="C116" s="8" t="s">
        <v>16</v>
      </c>
      <c r="D116" s="8" t="s">
        <v>25</v>
      </c>
      <c r="E116" s="8" t="s">
        <v>45</v>
      </c>
      <c r="F116" s="8"/>
      <c r="G116" s="144"/>
      <c r="H116" s="61"/>
      <c r="I116" s="61"/>
      <c r="J116" s="62">
        <f>J117</f>
        <v>210.7</v>
      </c>
      <c r="K116" s="62">
        <f t="shared" ref="K116:L116" si="33">K117</f>
        <v>14</v>
      </c>
      <c r="L116" s="62">
        <f t="shared" si="33"/>
        <v>14.6</v>
      </c>
    </row>
    <row r="117" spans="1:12" ht="47.25">
      <c r="A117" s="146" t="s">
        <v>157</v>
      </c>
      <c r="B117" s="129">
        <v>919</v>
      </c>
      <c r="C117" s="8" t="s">
        <v>16</v>
      </c>
      <c r="D117" s="8" t="s">
        <v>25</v>
      </c>
      <c r="E117" s="8" t="s">
        <v>45</v>
      </c>
      <c r="F117" s="118">
        <v>1</v>
      </c>
      <c r="G117" s="144"/>
      <c r="H117" s="61"/>
      <c r="I117" s="61"/>
      <c r="J117" s="62">
        <f>J118+J121</f>
        <v>210.7</v>
      </c>
      <c r="K117" s="62">
        <f t="shared" ref="K117:L117" si="34">K118+K121</f>
        <v>14</v>
      </c>
      <c r="L117" s="62">
        <f t="shared" si="34"/>
        <v>14.6</v>
      </c>
    </row>
    <row r="118" spans="1:12">
      <c r="A118" s="93" t="s">
        <v>55</v>
      </c>
      <c r="B118" s="129">
        <v>919</v>
      </c>
      <c r="C118" s="8" t="s">
        <v>16</v>
      </c>
      <c r="D118" s="8" t="s">
        <v>25</v>
      </c>
      <c r="E118" s="8" t="s">
        <v>45</v>
      </c>
      <c r="F118" s="118">
        <v>1</v>
      </c>
      <c r="G118" s="87" t="s">
        <v>33</v>
      </c>
      <c r="H118" s="118">
        <v>43010</v>
      </c>
      <c r="I118" s="61"/>
      <c r="J118" s="62">
        <f>J119</f>
        <v>35</v>
      </c>
      <c r="K118" s="62">
        <f t="shared" ref="K118:L118" si="35">K119</f>
        <v>12</v>
      </c>
      <c r="L118" s="62">
        <f t="shared" si="35"/>
        <v>9.6</v>
      </c>
    </row>
    <row r="119" spans="1:12" ht="17.25" customHeight="1">
      <c r="A119" s="93" t="s">
        <v>95</v>
      </c>
      <c r="B119" s="129">
        <v>919</v>
      </c>
      <c r="C119" s="8" t="s">
        <v>16</v>
      </c>
      <c r="D119" s="8" t="s">
        <v>25</v>
      </c>
      <c r="E119" s="8" t="s">
        <v>45</v>
      </c>
      <c r="F119" s="118">
        <v>1</v>
      </c>
      <c r="G119" s="87" t="s">
        <v>33</v>
      </c>
      <c r="H119" s="118">
        <v>43010</v>
      </c>
      <c r="I119" s="118">
        <v>200</v>
      </c>
      <c r="J119" s="62">
        <f>J120</f>
        <v>35</v>
      </c>
      <c r="K119" s="62">
        <f>K120</f>
        <v>12</v>
      </c>
      <c r="L119" s="62">
        <f>L120</f>
        <v>9.6</v>
      </c>
    </row>
    <row r="120" spans="1:12" ht="31.5">
      <c r="A120" s="93" t="s">
        <v>96</v>
      </c>
      <c r="B120" s="129">
        <v>919</v>
      </c>
      <c r="C120" s="8" t="s">
        <v>16</v>
      </c>
      <c r="D120" s="8" t="s">
        <v>25</v>
      </c>
      <c r="E120" s="8" t="s">
        <v>45</v>
      </c>
      <c r="F120" s="118">
        <v>1</v>
      </c>
      <c r="G120" s="87" t="s">
        <v>33</v>
      </c>
      <c r="H120" s="118">
        <v>43010</v>
      </c>
      <c r="I120" s="118">
        <v>240</v>
      </c>
      <c r="J120" s="154">
        <f>40+5-10</f>
        <v>35</v>
      </c>
      <c r="K120" s="154">
        <v>12</v>
      </c>
      <c r="L120" s="154">
        <v>9.6</v>
      </c>
    </row>
    <row r="121" spans="1:12" ht="19.5" customHeight="1">
      <c r="A121" s="93" t="s">
        <v>133</v>
      </c>
      <c r="B121" s="129">
        <v>919</v>
      </c>
      <c r="C121" s="8" t="s">
        <v>16</v>
      </c>
      <c r="D121" s="8" t="s">
        <v>25</v>
      </c>
      <c r="E121" s="8" t="s">
        <v>45</v>
      </c>
      <c r="F121" s="118">
        <v>1</v>
      </c>
      <c r="G121" s="87" t="s">
        <v>33</v>
      </c>
      <c r="H121" s="118">
        <v>43040</v>
      </c>
      <c r="I121" s="61"/>
      <c r="J121" s="62">
        <f>J122</f>
        <v>175.7</v>
      </c>
      <c r="K121" s="62">
        <f t="shared" ref="K121:L122" si="36">K122</f>
        <v>2</v>
      </c>
      <c r="L121" s="62">
        <f t="shared" si="36"/>
        <v>5</v>
      </c>
    </row>
    <row r="122" spans="1:12" ht="16.5" customHeight="1">
      <c r="A122" s="93" t="s">
        <v>95</v>
      </c>
      <c r="B122" s="129">
        <v>919</v>
      </c>
      <c r="C122" s="8" t="s">
        <v>16</v>
      </c>
      <c r="D122" s="8" t="s">
        <v>25</v>
      </c>
      <c r="E122" s="8" t="s">
        <v>45</v>
      </c>
      <c r="F122" s="118">
        <v>1</v>
      </c>
      <c r="G122" s="87" t="s">
        <v>33</v>
      </c>
      <c r="H122" s="118">
        <v>43040</v>
      </c>
      <c r="I122" s="118">
        <v>200</v>
      </c>
      <c r="J122" s="62">
        <f>J123</f>
        <v>175.7</v>
      </c>
      <c r="K122" s="62">
        <f t="shared" si="36"/>
        <v>2</v>
      </c>
      <c r="L122" s="62">
        <f t="shared" si="36"/>
        <v>5</v>
      </c>
    </row>
    <row r="123" spans="1:12" ht="31.5" customHeight="1">
      <c r="A123" s="93" t="s">
        <v>96</v>
      </c>
      <c r="B123" s="129">
        <v>919</v>
      </c>
      <c r="C123" s="8" t="s">
        <v>16</v>
      </c>
      <c r="D123" s="8" t="s">
        <v>25</v>
      </c>
      <c r="E123" s="8" t="s">
        <v>45</v>
      </c>
      <c r="F123" s="118">
        <v>1</v>
      </c>
      <c r="G123" s="87" t="s">
        <v>33</v>
      </c>
      <c r="H123" s="118">
        <v>43040</v>
      </c>
      <c r="I123" s="118">
        <v>240</v>
      </c>
      <c r="J123" s="154">
        <f>32.3+45+0.4+98</f>
        <v>175.7</v>
      </c>
      <c r="K123" s="154">
        <v>2</v>
      </c>
      <c r="L123" s="154">
        <v>5</v>
      </c>
    </row>
    <row r="124" spans="1:12">
      <c r="A124" s="141" t="s">
        <v>56</v>
      </c>
      <c r="B124" s="129">
        <v>919</v>
      </c>
      <c r="C124" s="136" t="s">
        <v>27</v>
      </c>
      <c r="D124" s="136"/>
      <c r="E124" s="138"/>
      <c r="F124" s="136"/>
      <c r="G124" s="136"/>
      <c r="H124" s="136"/>
      <c r="I124" s="149"/>
      <c r="J124" s="139">
        <f t="shared" ref="J124:L129" si="37">J125</f>
        <v>290.8</v>
      </c>
      <c r="K124" s="139">
        <f t="shared" si="37"/>
        <v>272.60000000000002</v>
      </c>
      <c r="L124" s="139">
        <f t="shared" si="37"/>
        <v>261.90000000000003</v>
      </c>
    </row>
    <row r="125" spans="1:12">
      <c r="A125" s="155" t="s">
        <v>23</v>
      </c>
      <c r="B125" s="129">
        <v>919</v>
      </c>
      <c r="C125" s="136" t="s">
        <v>27</v>
      </c>
      <c r="D125" s="136" t="s">
        <v>13</v>
      </c>
      <c r="E125" s="149"/>
      <c r="F125" s="136"/>
      <c r="G125" s="136"/>
      <c r="H125" s="136"/>
      <c r="I125" s="149"/>
      <c r="J125" s="139">
        <f t="shared" si="37"/>
        <v>290.8</v>
      </c>
      <c r="K125" s="139">
        <f t="shared" si="37"/>
        <v>272.60000000000002</v>
      </c>
      <c r="L125" s="139">
        <f t="shared" si="37"/>
        <v>261.90000000000003</v>
      </c>
    </row>
    <row r="126" spans="1:12" ht="31.5">
      <c r="A126" s="92" t="s">
        <v>156</v>
      </c>
      <c r="B126" s="129">
        <v>919</v>
      </c>
      <c r="C126" s="8" t="s">
        <v>27</v>
      </c>
      <c r="D126" s="8" t="s">
        <v>13</v>
      </c>
      <c r="E126" s="8">
        <v>89</v>
      </c>
      <c r="F126" s="8"/>
      <c r="G126" s="8"/>
      <c r="H126" s="8"/>
      <c r="I126" s="86"/>
      <c r="J126" s="140">
        <f t="shared" si="37"/>
        <v>290.8</v>
      </c>
      <c r="K126" s="140">
        <f t="shared" si="37"/>
        <v>272.60000000000002</v>
      </c>
      <c r="L126" s="140">
        <f t="shared" si="37"/>
        <v>261.90000000000003</v>
      </c>
    </row>
    <row r="127" spans="1:12" ht="47.25">
      <c r="A127" s="146" t="s">
        <v>157</v>
      </c>
      <c r="B127" s="129">
        <v>919</v>
      </c>
      <c r="C127" s="8" t="s">
        <v>27</v>
      </c>
      <c r="D127" s="8" t="s">
        <v>13</v>
      </c>
      <c r="E127" s="8">
        <v>89</v>
      </c>
      <c r="F127" s="8">
        <v>1</v>
      </c>
      <c r="G127" s="8"/>
      <c r="H127" s="8"/>
      <c r="I127" s="86"/>
      <c r="J127" s="140">
        <f t="shared" si="37"/>
        <v>290.8</v>
      </c>
      <c r="K127" s="140">
        <f t="shared" si="37"/>
        <v>272.60000000000002</v>
      </c>
      <c r="L127" s="140">
        <f t="shared" si="37"/>
        <v>261.90000000000003</v>
      </c>
    </row>
    <row r="128" spans="1:12">
      <c r="A128" s="111" t="s">
        <v>90</v>
      </c>
      <c r="B128" s="129">
        <v>919</v>
      </c>
      <c r="C128" s="156" t="s">
        <v>27</v>
      </c>
      <c r="D128" s="156" t="s">
        <v>13</v>
      </c>
      <c r="E128" s="115">
        <v>89</v>
      </c>
      <c r="F128" s="87">
        <v>1</v>
      </c>
      <c r="G128" s="87" t="s">
        <v>33</v>
      </c>
      <c r="H128" s="87" t="s">
        <v>58</v>
      </c>
      <c r="I128" s="115"/>
      <c r="J128" s="140">
        <f t="shared" si="37"/>
        <v>290.8</v>
      </c>
      <c r="K128" s="140">
        <f t="shared" si="37"/>
        <v>272.60000000000002</v>
      </c>
      <c r="L128" s="140">
        <f t="shared" si="37"/>
        <v>261.90000000000003</v>
      </c>
    </row>
    <row r="129" spans="1:12">
      <c r="A129" s="111" t="s">
        <v>91</v>
      </c>
      <c r="B129" s="129">
        <v>919</v>
      </c>
      <c r="C129" s="156" t="s">
        <v>27</v>
      </c>
      <c r="D129" s="156" t="s">
        <v>13</v>
      </c>
      <c r="E129" s="115">
        <v>89</v>
      </c>
      <c r="F129" s="87">
        <v>1</v>
      </c>
      <c r="G129" s="87" t="s">
        <v>33</v>
      </c>
      <c r="H129" s="87" t="s">
        <v>58</v>
      </c>
      <c r="I129" s="115" t="s">
        <v>93</v>
      </c>
      <c r="J129" s="140">
        <f t="shared" si="37"/>
        <v>290.8</v>
      </c>
      <c r="K129" s="140">
        <f t="shared" si="37"/>
        <v>272.60000000000002</v>
      </c>
      <c r="L129" s="140">
        <f t="shared" si="37"/>
        <v>261.90000000000003</v>
      </c>
    </row>
    <row r="130" spans="1:12">
      <c r="A130" s="111" t="s">
        <v>92</v>
      </c>
      <c r="B130" s="129">
        <v>919</v>
      </c>
      <c r="C130" s="156" t="s">
        <v>27</v>
      </c>
      <c r="D130" s="156" t="s">
        <v>13</v>
      </c>
      <c r="E130" s="115">
        <v>89</v>
      </c>
      <c r="F130" s="87">
        <v>1</v>
      </c>
      <c r="G130" s="87" t="s">
        <v>33</v>
      </c>
      <c r="H130" s="87" t="s">
        <v>58</v>
      </c>
      <c r="I130" s="115" t="s">
        <v>94</v>
      </c>
      <c r="J130" s="157">
        <v>290.8</v>
      </c>
      <c r="K130" s="157">
        <f>290.8-K144</f>
        <v>272.60000000000002</v>
      </c>
      <c r="L130" s="157">
        <f>290.8-L144</f>
        <v>261.90000000000003</v>
      </c>
    </row>
    <row r="131" spans="1:12">
      <c r="A131" s="137" t="s">
        <v>15</v>
      </c>
      <c r="B131" s="129">
        <v>919</v>
      </c>
      <c r="C131" s="158" t="s">
        <v>28</v>
      </c>
      <c r="D131" s="158"/>
      <c r="E131" s="147"/>
      <c r="F131" s="107"/>
      <c r="G131" s="107"/>
      <c r="H131" s="107"/>
      <c r="I131" s="147"/>
      <c r="J131" s="139">
        <f>J132</f>
        <v>3.3</v>
      </c>
      <c r="K131" s="139">
        <f t="shared" ref="J131:L136" si="38">K132</f>
        <v>3.3</v>
      </c>
      <c r="L131" s="139">
        <f t="shared" si="38"/>
        <v>3.3</v>
      </c>
    </row>
    <row r="132" spans="1:12">
      <c r="A132" s="137" t="s">
        <v>59</v>
      </c>
      <c r="B132" s="129">
        <v>919</v>
      </c>
      <c r="C132" s="107">
        <v>13</v>
      </c>
      <c r="D132" s="107" t="s">
        <v>13</v>
      </c>
      <c r="E132" s="145"/>
      <c r="F132" s="107"/>
      <c r="G132" s="107"/>
      <c r="H132" s="107"/>
      <c r="I132" s="147"/>
      <c r="J132" s="139">
        <f t="shared" si="38"/>
        <v>3.3</v>
      </c>
      <c r="K132" s="139">
        <f t="shared" si="38"/>
        <v>3.3</v>
      </c>
      <c r="L132" s="139">
        <f t="shared" si="38"/>
        <v>3.3</v>
      </c>
    </row>
    <row r="133" spans="1:12" ht="31.5">
      <c r="A133" s="92" t="s">
        <v>156</v>
      </c>
      <c r="B133" s="129">
        <v>919</v>
      </c>
      <c r="C133" s="87" t="s">
        <v>28</v>
      </c>
      <c r="D133" s="87" t="s">
        <v>13</v>
      </c>
      <c r="E133" s="8">
        <v>89</v>
      </c>
      <c r="F133" s="8"/>
      <c r="G133" s="87"/>
      <c r="H133" s="87"/>
      <c r="I133" s="115"/>
      <c r="J133" s="140">
        <f t="shared" si="38"/>
        <v>3.3</v>
      </c>
      <c r="K133" s="140">
        <f t="shared" si="38"/>
        <v>3.3</v>
      </c>
      <c r="L133" s="140">
        <f t="shared" si="38"/>
        <v>3.3</v>
      </c>
    </row>
    <row r="134" spans="1:12" ht="47.25">
      <c r="A134" s="146" t="s">
        <v>157</v>
      </c>
      <c r="B134" s="129">
        <v>919</v>
      </c>
      <c r="C134" s="87" t="s">
        <v>28</v>
      </c>
      <c r="D134" s="87" t="s">
        <v>13</v>
      </c>
      <c r="E134" s="8">
        <v>89</v>
      </c>
      <c r="F134" s="8">
        <v>1</v>
      </c>
      <c r="G134" s="87"/>
      <c r="H134" s="87"/>
      <c r="I134" s="115"/>
      <c r="J134" s="140">
        <f t="shared" si="38"/>
        <v>3.3</v>
      </c>
      <c r="K134" s="140">
        <f t="shared" si="38"/>
        <v>3.3</v>
      </c>
      <c r="L134" s="140">
        <f t="shared" si="38"/>
        <v>3.3</v>
      </c>
    </row>
    <row r="135" spans="1:12">
      <c r="A135" s="93" t="s">
        <v>60</v>
      </c>
      <c r="B135" s="129">
        <v>919</v>
      </c>
      <c r="C135" s="87">
        <v>13</v>
      </c>
      <c r="D135" s="87" t="s">
        <v>13</v>
      </c>
      <c r="E135" s="89">
        <v>89</v>
      </c>
      <c r="F135" s="87">
        <v>1</v>
      </c>
      <c r="G135" s="87" t="s">
        <v>33</v>
      </c>
      <c r="H135" s="87">
        <v>41240</v>
      </c>
      <c r="I135" s="115"/>
      <c r="J135" s="159">
        <f t="shared" si="38"/>
        <v>3.3</v>
      </c>
      <c r="K135" s="159">
        <f t="shared" si="38"/>
        <v>3.3</v>
      </c>
      <c r="L135" s="159">
        <f t="shared" si="38"/>
        <v>3.3</v>
      </c>
    </row>
    <row r="136" spans="1:12">
      <c r="A136" s="93" t="s">
        <v>88</v>
      </c>
      <c r="B136" s="129">
        <v>919</v>
      </c>
      <c r="C136" s="87">
        <v>13</v>
      </c>
      <c r="D136" s="87" t="s">
        <v>13</v>
      </c>
      <c r="E136" s="89">
        <v>89</v>
      </c>
      <c r="F136" s="87">
        <v>1</v>
      </c>
      <c r="G136" s="87" t="s">
        <v>33</v>
      </c>
      <c r="H136" s="87" t="s">
        <v>65</v>
      </c>
      <c r="I136" s="115" t="s">
        <v>89</v>
      </c>
      <c r="J136" s="159">
        <f t="shared" si="38"/>
        <v>3.3</v>
      </c>
      <c r="K136" s="159">
        <f t="shared" si="38"/>
        <v>3.3</v>
      </c>
      <c r="L136" s="159">
        <f t="shared" si="38"/>
        <v>3.3</v>
      </c>
    </row>
    <row r="137" spans="1:12">
      <c r="A137" s="32" t="s">
        <v>61</v>
      </c>
      <c r="B137" s="28">
        <v>919</v>
      </c>
      <c r="C137" s="3">
        <v>13</v>
      </c>
      <c r="D137" s="3" t="s">
        <v>13</v>
      </c>
      <c r="E137" s="34">
        <v>89</v>
      </c>
      <c r="F137" s="3">
        <v>1</v>
      </c>
      <c r="G137" s="3" t="s">
        <v>33</v>
      </c>
      <c r="H137" s="3">
        <v>41240</v>
      </c>
      <c r="I137" s="25">
        <v>730</v>
      </c>
      <c r="J137" s="36">
        <v>3.3</v>
      </c>
      <c r="K137" s="36">
        <v>3.3</v>
      </c>
      <c r="L137" s="36">
        <v>3.3</v>
      </c>
    </row>
    <row r="138" spans="1:12">
      <c r="A138" s="117" t="s">
        <v>171</v>
      </c>
      <c r="B138" s="129">
        <v>919</v>
      </c>
      <c r="C138" s="87" t="s">
        <v>164</v>
      </c>
      <c r="D138" s="87"/>
      <c r="E138" s="89"/>
      <c r="F138" s="87"/>
      <c r="G138" s="87"/>
      <c r="H138" s="87"/>
      <c r="I138" s="115"/>
      <c r="J138" s="36">
        <f t="shared" ref="J138:J143" si="39">J139</f>
        <v>0</v>
      </c>
      <c r="K138" s="36">
        <f t="shared" ref="K138:L143" si="40">K139</f>
        <v>18.2</v>
      </c>
      <c r="L138" s="36">
        <f t="shared" si="40"/>
        <v>28.9</v>
      </c>
    </row>
    <row r="139" spans="1:12">
      <c r="A139" s="117" t="s">
        <v>171</v>
      </c>
      <c r="B139" s="28">
        <v>919</v>
      </c>
      <c r="C139" s="87" t="s">
        <v>164</v>
      </c>
      <c r="D139" s="87">
        <v>99</v>
      </c>
      <c r="E139" s="89"/>
      <c r="F139" s="87"/>
      <c r="G139" s="87"/>
      <c r="H139" s="87"/>
      <c r="I139" s="115"/>
      <c r="J139" s="36">
        <f t="shared" si="39"/>
        <v>0</v>
      </c>
      <c r="K139" s="36">
        <f t="shared" si="40"/>
        <v>18.2</v>
      </c>
      <c r="L139" s="36">
        <f t="shared" si="40"/>
        <v>28.9</v>
      </c>
    </row>
    <row r="140" spans="1:12" ht="31.5">
      <c r="A140" s="111" t="s">
        <v>156</v>
      </c>
      <c r="B140" s="129">
        <v>919</v>
      </c>
      <c r="C140" s="87" t="s">
        <v>164</v>
      </c>
      <c r="D140" s="87">
        <v>99</v>
      </c>
      <c r="E140" s="87" t="s">
        <v>45</v>
      </c>
      <c r="F140" s="87" t="s">
        <v>31</v>
      </c>
      <c r="G140" s="87"/>
      <c r="H140" s="87"/>
      <c r="I140" s="115"/>
      <c r="J140" s="36">
        <f t="shared" si="39"/>
        <v>0</v>
      </c>
      <c r="K140" s="36">
        <f t="shared" si="40"/>
        <v>18.2</v>
      </c>
      <c r="L140" s="36">
        <f t="shared" si="40"/>
        <v>28.9</v>
      </c>
    </row>
    <row r="141" spans="1:12" ht="47.25">
      <c r="A141" s="111" t="s">
        <v>157</v>
      </c>
      <c r="B141" s="28">
        <v>919</v>
      </c>
      <c r="C141" s="87" t="s">
        <v>164</v>
      </c>
      <c r="D141" s="87">
        <v>99</v>
      </c>
      <c r="E141" s="87" t="s">
        <v>45</v>
      </c>
      <c r="F141" s="87" t="s">
        <v>20</v>
      </c>
      <c r="G141" s="87"/>
      <c r="H141" s="87"/>
      <c r="I141" s="115"/>
      <c r="J141" s="36">
        <f t="shared" si="39"/>
        <v>0</v>
      </c>
      <c r="K141" s="36">
        <f t="shared" si="40"/>
        <v>18.2</v>
      </c>
      <c r="L141" s="36">
        <f t="shared" si="40"/>
        <v>28.9</v>
      </c>
    </row>
    <row r="142" spans="1:12">
      <c r="A142" s="117" t="s">
        <v>171</v>
      </c>
      <c r="B142" s="129">
        <v>919</v>
      </c>
      <c r="C142" s="87" t="s">
        <v>164</v>
      </c>
      <c r="D142" s="87">
        <v>99</v>
      </c>
      <c r="E142" s="87" t="s">
        <v>45</v>
      </c>
      <c r="F142" s="87" t="s">
        <v>20</v>
      </c>
      <c r="G142" s="87" t="s">
        <v>33</v>
      </c>
      <c r="H142" s="87" t="s">
        <v>165</v>
      </c>
      <c r="I142" s="87"/>
      <c r="J142" s="36">
        <f t="shared" si="39"/>
        <v>0</v>
      </c>
      <c r="K142" s="36">
        <f t="shared" si="40"/>
        <v>18.2</v>
      </c>
      <c r="L142" s="36">
        <f t="shared" si="40"/>
        <v>28.9</v>
      </c>
    </row>
    <row r="143" spans="1:12">
      <c r="A143" s="117" t="s">
        <v>103</v>
      </c>
      <c r="B143" s="28">
        <v>919</v>
      </c>
      <c r="C143" s="87" t="s">
        <v>164</v>
      </c>
      <c r="D143" s="87">
        <v>99</v>
      </c>
      <c r="E143" s="87" t="s">
        <v>45</v>
      </c>
      <c r="F143" s="87" t="s">
        <v>20</v>
      </c>
      <c r="G143" s="87" t="s">
        <v>33</v>
      </c>
      <c r="H143" s="87" t="s">
        <v>165</v>
      </c>
      <c r="I143" s="87" t="s">
        <v>104</v>
      </c>
      <c r="J143" s="36">
        <f t="shared" si="39"/>
        <v>0</v>
      </c>
      <c r="K143" s="36">
        <f t="shared" si="40"/>
        <v>18.2</v>
      </c>
      <c r="L143" s="36">
        <f t="shared" si="40"/>
        <v>28.9</v>
      </c>
    </row>
    <row r="144" spans="1:12">
      <c r="A144" s="117" t="s">
        <v>44</v>
      </c>
      <c r="B144" s="129">
        <v>919</v>
      </c>
      <c r="C144" s="87" t="s">
        <v>164</v>
      </c>
      <c r="D144" s="87" t="s">
        <v>164</v>
      </c>
      <c r="E144" s="87" t="s">
        <v>45</v>
      </c>
      <c r="F144" s="87" t="s">
        <v>20</v>
      </c>
      <c r="G144" s="87" t="s">
        <v>33</v>
      </c>
      <c r="H144" s="87" t="s">
        <v>165</v>
      </c>
      <c r="I144" s="87" t="s">
        <v>46</v>
      </c>
      <c r="J144" s="36">
        <v>0</v>
      </c>
      <c r="K144" s="36">
        <v>18.2</v>
      </c>
      <c r="L144" s="36">
        <v>28.9</v>
      </c>
    </row>
  </sheetData>
  <autoFilter ref="A6:L144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6" priority="81" stopIfTrue="1">
      <formula>$C40=""</formula>
    </cfRule>
    <cfRule type="expression" dxfId="75" priority="82" stopIfTrue="1">
      <formula>$D40&lt;&gt;""</formula>
    </cfRule>
  </conditionalFormatting>
  <conditionalFormatting sqref="A40">
    <cfRule type="expression" dxfId="74" priority="78" stopIfTrue="1">
      <formula>$F40=""</formula>
    </cfRule>
    <cfRule type="expression" dxfId="73" priority="79" stopIfTrue="1">
      <formula>#REF!&lt;&gt;""</formula>
    </cfRule>
    <cfRule type="expression" dxfId="72" priority="80" stopIfTrue="1">
      <formula>AND($G40="",$F40&lt;&gt;"")</formula>
    </cfRule>
  </conditionalFormatting>
  <conditionalFormatting sqref="F40">
    <cfRule type="expression" dxfId="71" priority="76" stopIfTrue="1">
      <formula>$C40=""</formula>
    </cfRule>
    <cfRule type="expression" dxfId="70" priority="77" stopIfTrue="1">
      <formula>$D40&lt;&gt;""</formula>
    </cfRule>
  </conditionalFormatting>
  <conditionalFormatting sqref="F115:F116">
    <cfRule type="expression" dxfId="69" priority="63" stopIfTrue="1">
      <formula>$C115=""</formula>
    </cfRule>
    <cfRule type="expression" dxfId="68" priority="64" stopIfTrue="1">
      <formula>$D115&lt;&gt;""</formula>
    </cfRule>
  </conditionalFormatting>
  <conditionalFormatting sqref="G115:G117">
    <cfRule type="expression" dxfId="67" priority="61" stopIfTrue="1">
      <formula>$C115=""</formula>
    </cfRule>
    <cfRule type="expression" dxfId="66" priority="62" stopIfTrue="1">
      <formula>$D115&lt;&gt;""</formula>
    </cfRule>
  </conditionalFormatting>
  <conditionalFormatting sqref="A118 A121">
    <cfRule type="expression" dxfId="65" priority="58" stopIfTrue="1">
      <formula>$F118=""</formula>
    </cfRule>
    <cfRule type="expression" dxfId="64" priority="60" stopIfTrue="1">
      <formula>AND($G118="",$F118&lt;&gt;"")</formula>
    </cfRule>
  </conditionalFormatting>
  <conditionalFormatting sqref="A121">
    <cfRule type="expression" dxfId="63" priority="42" stopIfTrue="1">
      <formula>$F121=""</formula>
    </cfRule>
    <cfRule type="expression" dxfId="62" priority="44" stopIfTrue="1">
      <formula>AND($G121="",$F121&lt;&gt;"")</formula>
    </cfRule>
  </conditionalFormatting>
  <conditionalFormatting sqref="F115:F116">
    <cfRule type="expression" dxfId="61" priority="40" stopIfTrue="1">
      <formula>$C115=""</formula>
    </cfRule>
    <cfRule type="expression" dxfId="60" priority="41" stopIfTrue="1">
      <formula>$D115&lt;&gt;""</formula>
    </cfRule>
  </conditionalFormatting>
  <conditionalFormatting sqref="G115:G117">
    <cfRule type="expression" dxfId="59" priority="38" stopIfTrue="1">
      <formula>$C115=""</formula>
    </cfRule>
    <cfRule type="expression" dxfId="58" priority="39" stopIfTrue="1">
      <formula>$D115&lt;&gt;""</formula>
    </cfRule>
  </conditionalFormatting>
  <conditionalFormatting sqref="A40">
    <cfRule type="expression" dxfId="57" priority="35" stopIfTrue="1">
      <formula>$F40=""</formula>
    </cfRule>
    <cfRule type="expression" dxfId="56" priority="36" stopIfTrue="1">
      <formula>#REF!&lt;&gt;""</formula>
    </cfRule>
    <cfRule type="expression" dxfId="55" priority="37" stopIfTrue="1">
      <formula>AND($G40="",$F40&lt;&gt;"")</formula>
    </cfRule>
  </conditionalFormatting>
  <conditionalFormatting sqref="G40">
    <cfRule type="expression" dxfId="54" priority="33" stopIfTrue="1">
      <formula>$C40=""</formula>
    </cfRule>
    <cfRule type="expression" dxfId="53" priority="34" stopIfTrue="1">
      <formula>$D40&lt;&gt;""</formula>
    </cfRule>
  </conditionalFormatting>
  <conditionalFormatting sqref="F40">
    <cfRule type="expression" dxfId="52" priority="31" stopIfTrue="1">
      <formula>$C40=""</formula>
    </cfRule>
    <cfRule type="expression" dxfId="51" priority="32" stopIfTrue="1">
      <formula>$D40&lt;&gt;""</formula>
    </cfRule>
  </conditionalFormatting>
  <conditionalFormatting sqref="A37">
    <cfRule type="expression" dxfId="50" priority="7" stopIfTrue="1">
      <formula>$F37=""</formula>
    </cfRule>
    <cfRule type="expression" dxfId="49" priority="8" stopIfTrue="1">
      <formula>#REF!&lt;&gt;""</formula>
    </cfRule>
    <cfRule type="expression" dxfId="48" priority="9" stopIfTrue="1">
      <formula>AND($G37="",$F37&lt;&gt;"")</formula>
    </cfRule>
  </conditionalFormatting>
  <conditionalFormatting sqref="A46">
    <cfRule type="expression" dxfId="47" priority="4" stopIfTrue="1">
      <formula>$F46=""</formula>
    </cfRule>
    <cfRule type="expression" dxfId="46" priority="5" stopIfTrue="1">
      <formula>$H46&lt;&gt;""</formula>
    </cfRule>
    <cfRule type="expression" dxfId="45" priority="6" stopIfTrue="1">
      <formula>AND($G46="",$F46&lt;&gt;"")</formula>
    </cfRule>
  </conditionalFormatting>
  <conditionalFormatting sqref="C46">
    <cfRule type="expression" dxfId="44" priority="1" stopIfTrue="1">
      <formula>$F46=""</formula>
    </cfRule>
    <cfRule type="expression" dxfId="43" priority="2" stopIfTrue="1">
      <formula>#REF!&lt;&gt;""</formula>
    </cfRule>
    <cfRule type="expression" dxfId="42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A118 A121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43"/>
  <sheetViews>
    <sheetView view="pageBreakPreview" zoomScaleNormal="75" zoomScaleSheetLayoutView="100" workbookViewId="0">
      <selection activeCell="I46" sqref="I46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5" t="s">
        <v>208</v>
      </c>
      <c r="J1" s="285"/>
      <c r="K1" s="285"/>
    </row>
    <row r="2" spans="1:11" ht="80.25" customHeight="1">
      <c r="A2" s="295" t="s">
        <v>209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6" t="s">
        <v>9</v>
      </c>
      <c r="B4" s="296" t="s">
        <v>10</v>
      </c>
      <c r="C4" s="296" t="s">
        <v>181</v>
      </c>
      <c r="D4" s="296" t="s">
        <v>182</v>
      </c>
      <c r="E4" s="296"/>
      <c r="F4" s="296"/>
      <c r="G4" s="296"/>
      <c r="H4" s="296" t="s">
        <v>183</v>
      </c>
      <c r="I4" s="296" t="s">
        <v>62</v>
      </c>
      <c r="J4" s="296"/>
      <c r="K4" s="296"/>
    </row>
    <row r="5" spans="1:11" ht="16.5" customHeight="1">
      <c r="A5" s="293" t="s">
        <v>184</v>
      </c>
      <c r="B5" s="293" t="s">
        <v>184</v>
      </c>
      <c r="C5" s="293" t="s">
        <v>184</v>
      </c>
      <c r="D5" s="293" t="s">
        <v>184</v>
      </c>
      <c r="E5" s="293"/>
      <c r="F5" s="293"/>
      <c r="G5" s="293"/>
      <c r="H5" s="293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I8+I59+I86+I102+I123+I130+I68</f>
        <v>3058.6579999999999</v>
      </c>
      <c r="J7" s="170">
        <f>J8+J59+J86+J102+J123+J130+J143+J68</f>
        <v>1475.4920000000002</v>
      </c>
      <c r="K7" s="170">
        <f>K8+K59+K86+K102+K123+K130+K143+K68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1314.749</v>
      </c>
      <c r="J8" s="139">
        <f t="shared" ref="J8:K8" si="0">J9+J18+J39+J45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446.90000000000003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446.90000000000003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446.90000000000003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352.90000000000003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352.90000000000003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352.90000000000003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94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94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94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850.721</v>
      </c>
      <c r="J18" s="139">
        <f>J19+J34</f>
        <v>237.20000000000002</v>
      </c>
      <c r="K18" s="139">
        <f>K19+K34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850.42100000000005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850.42100000000005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358.02300000000002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358.02300000000002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358.02300000000002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336.5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301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301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I32+I30</f>
        <v>155.898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149.898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149.898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>
      <c r="A32" s="117" t="s">
        <v>103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104</v>
      </c>
      <c r="I32" s="159">
        <f>I33</f>
        <v>6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>
      <c r="A33" s="117" t="s">
        <v>105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107</v>
      </c>
      <c r="I33" s="159">
        <f>'Прил 2'!J34</f>
        <v>6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156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0.3</v>
      </c>
      <c r="J34" s="159">
        <f t="shared" ref="J34:K37" si="10">J35</f>
        <v>0.3</v>
      </c>
      <c r="K34" s="159">
        <f t="shared" si="10"/>
        <v>0.3</v>
      </c>
      <c r="L34" s="171"/>
    </row>
    <row r="35" spans="1:12" s="122" customFormat="1" ht="47.25">
      <c r="A35" s="111" t="s">
        <v>157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0.3</v>
      </c>
      <c r="J35" s="60">
        <f t="shared" si="10"/>
        <v>0.3</v>
      </c>
      <c r="K35" s="60">
        <f t="shared" si="10"/>
        <v>0.3</v>
      </c>
      <c r="L35" s="171"/>
    </row>
    <row r="36" spans="1:12" ht="94.5">
      <c r="A36" s="143" t="s">
        <v>130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0.3</v>
      </c>
      <c r="J36" s="60">
        <f t="shared" si="10"/>
        <v>0.3</v>
      </c>
      <c r="K36" s="60">
        <f t="shared" si="10"/>
        <v>0.3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0.3</v>
      </c>
      <c r="J37" s="60">
        <f t="shared" si="10"/>
        <v>0.3</v>
      </c>
      <c r="K37" s="60">
        <f t="shared" si="10"/>
        <v>0.3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0.3</v>
      </c>
      <c r="J38" s="60">
        <f>'Прил 2'!K39</f>
        <v>0.3</v>
      </c>
      <c r="K38" s="60">
        <f>'Прил 2'!L39</f>
        <v>0.3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4.6280000000000001</v>
      </c>
      <c r="J39" s="152">
        <f t="shared" ref="J39:K43" si="11">J40</f>
        <v>5</v>
      </c>
      <c r="K39" s="152">
        <f t="shared" si="11"/>
        <v>5</v>
      </c>
    </row>
    <row r="40" spans="1:12" ht="47.25">
      <c r="A40" s="111" t="s">
        <v>156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4.6280000000000001</v>
      </c>
      <c r="J40" s="60">
        <f t="shared" si="11"/>
        <v>5</v>
      </c>
      <c r="K40" s="60">
        <f t="shared" si="11"/>
        <v>5</v>
      </c>
      <c r="L40" s="171"/>
    </row>
    <row r="41" spans="1:12" s="124" customFormat="1" ht="47.25">
      <c r="A41" s="111" t="s">
        <v>157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4.6280000000000001</v>
      </c>
      <c r="J41" s="60">
        <f t="shared" si="11"/>
        <v>5</v>
      </c>
      <c r="K41" s="60">
        <f t="shared" si="11"/>
        <v>5</v>
      </c>
      <c r="L41" s="171"/>
    </row>
    <row r="42" spans="1:12" s="124" customFormat="1" ht="31.5">
      <c r="A42" s="93" t="s">
        <v>158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4.6280000000000001</v>
      </c>
      <c r="J42" s="60">
        <f t="shared" si="11"/>
        <v>5</v>
      </c>
      <c r="K42" s="60">
        <f t="shared" si="11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4.6280000000000001</v>
      </c>
      <c r="J43" s="60">
        <f t="shared" si="11"/>
        <v>5</v>
      </c>
      <c r="K43" s="60">
        <f t="shared" si="11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4.6280000000000001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220</v>
      </c>
      <c r="B45" s="247" t="s">
        <v>13</v>
      </c>
      <c r="C45" s="107" t="s">
        <v>28</v>
      </c>
      <c r="D45" s="89"/>
      <c r="E45" s="87"/>
      <c r="F45" s="87"/>
      <c r="G45" s="87"/>
      <c r="H45" s="115"/>
      <c r="I45" s="152">
        <f>I46+I50+I54</f>
        <v>12.5</v>
      </c>
      <c r="J45" s="152">
        <f t="shared" ref="J45:K45" si="12">J46+J50</f>
        <v>2.5</v>
      </c>
      <c r="K45" s="152">
        <f t="shared" si="12"/>
        <v>2.5</v>
      </c>
      <c r="L45" s="166"/>
    </row>
    <row r="46" spans="1:12" s="124" customFormat="1" ht="47.25">
      <c r="A46" s="93" t="s">
        <v>224</v>
      </c>
      <c r="B46" s="8" t="s">
        <v>13</v>
      </c>
      <c r="C46" s="8" t="s">
        <v>28</v>
      </c>
      <c r="D46" s="8" t="s">
        <v>221</v>
      </c>
      <c r="E46" s="8"/>
      <c r="F46" s="8"/>
      <c r="G46" s="8"/>
      <c r="H46" s="8"/>
      <c r="I46" s="60">
        <f>I47</f>
        <v>0.5</v>
      </c>
      <c r="J46" s="60">
        <f t="shared" ref="J46:K48" si="13">J47</f>
        <v>0.5</v>
      </c>
      <c r="K46" s="60">
        <f t="shared" si="13"/>
        <v>0.5</v>
      </c>
      <c r="L46" s="166"/>
    </row>
    <row r="47" spans="1:12" s="124" customFormat="1">
      <c r="A47" s="93" t="s">
        <v>222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/>
      <c r="I47" s="60">
        <f>I48</f>
        <v>0.5</v>
      </c>
      <c r="J47" s="60">
        <f t="shared" si="13"/>
        <v>0.5</v>
      </c>
      <c r="K47" s="60">
        <f t="shared" si="13"/>
        <v>0.5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221</v>
      </c>
      <c r="E48" s="8" t="s">
        <v>31</v>
      </c>
      <c r="F48" s="8" t="s">
        <v>33</v>
      </c>
      <c r="G48" s="8" t="s">
        <v>223</v>
      </c>
      <c r="H48" s="8" t="s">
        <v>97</v>
      </c>
      <c r="I48" s="60">
        <f>I49</f>
        <v>0.5</v>
      </c>
      <c r="J48" s="60">
        <f t="shared" si="13"/>
        <v>0.5</v>
      </c>
      <c r="K48" s="60">
        <f t="shared" si="13"/>
        <v>0.5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221</v>
      </c>
      <c r="E49" s="8" t="s">
        <v>31</v>
      </c>
      <c r="F49" s="8" t="s">
        <v>33</v>
      </c>
      <c r="G49" s="8" t="s">
        <v>223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0.5</v>
      </c>
      <c r="L49" s="166"/>
    </row>
    <row r="50" spans="1:12" s="124" customFormat="1" ht="47.25">
      <c r="A50" s="93" t="s">
        <v>228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4">J51</f>
        <v>2</v>
      </c>
      <c r="K50" s="60">
        <f t="shared" si="14"/>
        <v>2</v>
      </c>
      <c r="L50" s="166"/>
    </row>
    <row r="51" spans="1:12" s="124" customFormat="1">
      <c r="A51" s="93" t="s">
        <v>226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/>
      <c r="I51" s="60">
        <f>I52</f>
        <v>2</v>
      </c>
      <c r="J51" s="60">
        <f t="shared" si="14"/>
        <v>2</v>
      </c>
      <c r="K51" s="60">
        <f t="shared" si="14"/>
        <v>2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227</v>
      </c>
      <c r="H52" s="115" t="s">
        <v>97</v>
      </c>
      <c r="I52" s="60">
        <f>I53</f>
        <v>2</v>
      </c>
      <c r="J52" s="60">
        <f t="shared" si="14"/>
        <v>2</v>
      </c>
      <c r="K52" s="60">
        <f t="shared" si="14"/>
        <v>2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227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2</v>
      </c>
      <c r="L53" s="166"/>
    </row>
    <row r="54" spans="1:12" s="124" customFormat="1" ht="47.25">
      <c r="A54" s="92" t="s">
        <v>156</v>
      </c>
      <c r="B54" s="87" t="s">
        <v>13</v>
      </c>
      <c r="C54" s="87" t="s">
        <v>28</v>
      </c>
      <c r="D54" s="89" t="s">
        <v>45</v>
      </c>
      <c r="E54" s="87"/>
      <c r="F54" s="87"/>
      <c r="G54" s="87"/>
      <c r="H54" s="115"/>
      <c r="I54" s="60">
        <f>I55</f>
        <v>10</v>
      </c>
      <c r="J54" s="60">
        <f t="shared" ref="J54:K57" si="15">J55</f>
        <v>0</v>
      </c>
      <c r="K54" s="60">
        <f t="shared" si="15"/>
        <v>0</v>
      </c>
      <c r="L54" s="166"/>
    </row>
    <row r="55" spans="1:12" s="124" customFormat="1" ht="47.25">
      <c r="A55" s="146" t="s">
        <v>157</v>
      </c>
      <c r="B55" s="87" t="s">
        <v>13</v>
      </c>
      <c r="C55" s="87" t="s">
        <v>28</v>
      </c>
      <c r="D55" s="89" t="s">
        <v>45</v>
      </c>
      <c r="E55" s="87" t="s">
        <v>20</v>
      </c>
      <c r="F55" s="87"/>
      <c r="G55" s="87"/>
      <c r="H55" s="115"/>
      <c r="I55" s="60">
        <f>I56</f>
        <v>10</v>
      </c>
      <c r="J55" s="60">
        <f t="shared" si="15"/>
        <v>0</v>
      </c>
      <c r="K55" s="60">
        <f t="shared" si="15"/>
        <v>0</v>
      </c>
      <c r="L55" s="166"/>
    </row>
    <row r="56" spans="1:12" s="124" customFormat="1">
      <c r="A56" s="93" t="s">
        <v>226</v>
      </c>
      <c r="B56" s="87" t="s">
        <v>13</v>
      </c>
      <c r="C56" s="87" t="s">
        <v>28</v>
      </c>
      <c r="D56" s="89" t="s">
        <v>45</v>
      </c>
      <c r="E56" s="87" t="s">
        <v>20</v>
      </c>
      <c r="F56" s="87" t="s">
        <v>33</v>
      </c>
      <c r="G56" s="87" t="s">
        <v>227</v>
      </c>
      <c r="H56" s="115"/>
      <c r="I56" s="60">
        <f>I57</f>
        <v>10</v>
      </c>
      <c r="J56" s="60">
        <f t="shared" si="15"/>
        <v>0</v>
      </c>
      <c r="K56" s="60">
        <f t="shared" si="15"/>
        <v>0</v>
      </c>
      <c r="L56" s="166"/>
    </row>
    <row r="57" spans="1:12" s="124" customFormat="1" ht="31.5">
      <c r="A57" s="93" t="s">
        <v>95</v>
      </c>
      <c r="B57" s="87" t="s">
        <v>13</v>
      </c>
      <c r="C57" s="87" t="s">
        <v>28</v>
      </c>
      <c r="D57" s="89" t="s">
        <v>45</v>
      </c>
      <c r="E57" s="87" t="s">
        <v>20</v>
      </c>
      <c r="F57" s="87" t="s">
        <v>33</v>
      </c>
      <c r="G57" s="87" t="s">
        <v>227</v>
      </c>
      <c r="H57" s="115" t="s">
        <v>97</v>
      </c>
      <c r="I57" s="60">
        <f>I58</f>
        <v>10</v>
      </c>
      <c r="J57" s="60">
        <f t="shared" si="15"/>
        <v>0</v>
      </c>
      <c r="K57" s="60">
        <f t="shared" si="15"/>
        <v>0</v>
      </c>
      <c r="L57" s="166"/>
    </row>
    <row r="58" spans="1:12" s="124" customFormat="1" ht="31.5">
      <c r="A58" s="93" t="s">
        <v>96</v>
      </c>
      <c r="B58" s="87" t="s">
        <v>13</v>
      </c>
      <c r="C58" s="87" t="s">
        <v>28</v>
      </c>
      <c r="D58" s="89" t="s">
        <v>45</v>
      </c>
      <c r="E58" s="87" t="s">
        <v>20</v>
      </c>
      <c r="F58" s="87" t="s">
        <v>33</v>
      </c>
      <c r="G58" s="87" t="s">
        <v>227</v>
      </c>
      <c r="H58" s="115" t="s">
        <v>98</v>
      </c>
      <c r="I58" s="60">
        <f>'Прил 2'!J59</f>
        <v>10</v>
      </c>
      <c r="J58" s="60">
        <f>'Прил 2'!K59</f>
        <v>0</v>
      </c>
      <c r="K58" s="60">
        <f>'Прил 2'!L59</f>
        <v>0</v>
      </c>
      <c r="L58" s="166"/>
    </row>
    <row r="59" spans="1:12">
      <c r="A59" s="137" t="s">
        <v>47</v>
      </c>
      <c r="B59" s="107" t="s">
        <v>24</v>
      </c>
      <c r="C59" s="107"/>
      <c r="D59" s="145"/>
      <c r="E59" s="107"/>
      <c r="F59" s="107"/>
      <c r="G59" s="107"/>
      <c r="H59" s="147"/>
      <c r="I59" s="133">
        <f>I60</f>
        <v>109.3</v>
      </c>
      <c r="J59" s="133">
        <f>J60</f>
        <v>114.4</v>
      </c>
      <c r="K59" s="133">
        <f>K60</f>
        <v>118.7</v>
      </c>
    </row>
    <row r="60" spans="1:12">
      <c r="A60" s="141" t="s">
        <v>48</v>
      </c>
      <c r="B60" s="148" t="s">
        <v>24</v>
      </c>
      <c r="C60" s="148" t="s">
        <v>25</v>
      </c>
      <c r="D60" s="138"/>
      <c r="E60" s="136"/>
      <c r="F60" s="136"/>
      <c r="G60" s="136"/>
      <c r="H60" s="149"/>
      <c r="I60" s="133">
        <f>I61</f>
        <v>109.3</v>
      </c>
      <c r="J60" s="133">
        <f t="shared" ref="J60:K62" si="16">J61</f>
        <v>114.4</v>
      </c>
      <c r="K60" s="133">
        <f t="shared" si="16"/>
        <v>118.7</v>
      </c>
    </row>
    <row r="61" spans="1:12" ht="47.25">
      <c r="A61" s="111" t="s">
        <v>156</v>
      </c>
      <c r="B61" s="127" t="s">
        <v>24</v>
      </c>
      <c r="C61" s="127" t="s">
        <v>25</v>
      </c>
      <c r="D61" s="8">
        <v>89</v>
      </c>
      <c r="E61" s="8"/>
      <c r="F61" s="8"/>
      <c r="G61" s="8"/>
      <c r="H61" s="86"/>
      <c r="I61" s="62">
        <f>I62</f>
        <v>109.3</v>
      </c>
      <c r="J61" s="62">
        <f t="shared" si="16"/>
        <v>114.4</v>
      </c>
      <c r="K61" s="62">
        <f t="shared" si="16"/>
        <v>118.7</v>
      </c>
      <c r="L61" s="171"/>
    </row>
    <row r="62" spans="1:12" ht="47.25">
      <c r="A62" s="111" t="s">
        <v>157</v>
      </c>
      <c r="B62" s="127" t="s">
        <v>24</v>
      </c>
      <c r="C62" s="127" t="s">
        <v>25</v>
      </c>
      <c r="D62" s="8">
        <v>89</v>
      </c>
      <c r="E62" s="8">
        <v>1</v>
      </c>
      <c r="F62" s="8"/>
      <c r="G62" s="8"/>
      <c r="H62" s="86"/>
      <c r="I62" s="62">
        <f>I63</f>
        <v>109.3</v>
      </c>
      <c r="J62" s="62">
        <f t="shared" si="16"/>
        <v>114.4</v>
      </c>
      <c r="K62" s="62">
        <f t="shared" si="16"/>
        <v>118.7</v>
      </c>
      <c r="L62" s="171"/>
    </row>
    <row r="63" spans="1:12" ht="47.25">
      <c r="A63" s="150" t="s">
        <v>169</v>
      </c>
      <c r="B63" s="127" t="s">
        <v>24</v>
      </c>
      <c r="C63" s="127" t="s">
        <v>25</v>
      </c>
      <c r="D63" s="151">
        <v>89</v>
      </c>
      <c r="E63" s="8">
        <v>1</v>
      </c>
      <c r="F63" s="8" t="s">
        <v>33</v>
      </c>
      <c r="G63" s="8">
        <v>51180</v>
      </c>
      <c r="H63" s="86"/>
      <c r="I63" s="62">
        <f>I64+I66</f>
        <v>109.3</v>
      </c>
      <c r="J63" s="62">
        <f>J64+J66</f>
        <v>114.4</v>
      </c>
      <c r="K63" s="62">
        <f>K64+K66</f>
        <v>118.7</v>
      </c>
    </row>
    <row r="64" spans="1:12" ht="63">
      <c r="A64" s="112" t="s">
        <v>99</v>
      </c>
      <c r="B64" s="127" t="s">
        <v>24</v>
      </c>
      <c r="C64" s="127" t="s">
        <v>25</v>
      </c>
      <c r="D64" s="151">
        <v>89</v>
      </c>
      <c r="E64" s="8">
        <v>1</v>
      </c>
      <c r="F64" s="8" t="s">
        <v>33</v>
      </c>
      <c r="G64" s="8" t="s">
        <v>49</v>
      </c>
      <c r="H64" s="86" t="s">
        <v>101</v>
      </c>
      <c r="I64" s="62">
        <f>I65</f>
        <v>105.3</v>
      </c>
      <c r="J64" s="62">
        <f>J65</f>
        <v>110.4</v>
      </c>
      <c r="K64" s="62">
        <f>K65</f>
        <v>114.7</v>
      </c>
    </row>
    <row r="65" spans="1:11" ht="31.5">
      <c r="A65" s="112" t="s">
        <v>100</v>
      </c>
      <c r="B65" s="127" t="s">
        <v>24</v>
      </c>
      <c r="C65" s="127" t="s">
        <v>25</v>
      </c>
      <c r="D65" s="151">
        <v>89</v>
      </c>
      <c r="E65" s="8">
        <v>1</v>
      </c>
      <c r="F65" s="8" t="s">
        <v>33</v>
      </c>
      <c r="G65" s="8" t="s">
        <v>49</v>
      </c>
      <c r="H65" s="86" t="s">
        <v>102</v>
      </c>
      <c r="I65" s="62">
        <f>'Прил 2'!J66</f>
        <v>105.3</v>
      </c>
      <c r="J65" s="62">
        <f>'Прил 2'!K66</f>
        <v>110.4</v>
      </c>
      <c r="K65" s="62">
        <f>'Прил 2'!L66</f>
        <v>114.7</v>
      </c>
    </row>
    <row r="66" spans="1:11" ht="31.5">
      <c r="A66" s="93" t="s">
        <v>95</v>
      </c>
      <c r="B66" s="127" t="s">
        <v>24</v>
      </c>
      <c r="C66" s="127" t="s">
        <v>25</v>
      </c>
      <c r="D66" s="151">
        <v>89</v>
      </c>
      <c r="E66" s="8">
        <v>1</v>
      </c>
      <c r="F66" s="8" t="s">
        <v>33</v>
      </c>
      <c r="G66" s="8">
        <v>51180</v>
      </c>
      <c r="H66" s="86" t="s">
        <v>97</v>
      </c>
      <c r="I66" s="62">
        <f t="shared" ref="I66:K66" si="17">I67</f>
        <v>4</v>
      </c>
      <c r="J66" s="62">
        <f t="shared" si="17"/>
        <v>4</v>
      </c>
      <c r="K66" s="62">
        <f t="shared" si="17"/>
        <v>4</v>
      </c>
    </row>
    <row r="67" spans="1:11" ht="31.5">
      <c r="A67" s="93" t="s">
        <v>96</v>
      </c>
      <c r="B67" s="127" t="s">
        <v>24</v>
      </c>
      <c r="C67" s="127" t="s">
        <v>25</v>
      </c>
      <c r="D67" s="151">
        <v>89</v>
      </c>
      <c r="E67" s="8">
        <v>1</v>
      </c>
      <c r="F67" s="8" t="s">
        <v>33</v>
      </c>
      <c r="G67" s="8">
        <v>51180</v>
      </c>
      <c r="H67" s="86" t="s">
        <v>98</v>
      </c>
      <c r="I67" s="62">
        <f>'Прил 2'!J68</f>
        <v>4</v>
      </c>
      <c r="J67" s="62">
        <f>'Прил 2'!K68</f>
        <v>4</v>
      </c>
      <c r="K67" s="62">
        <f>'Прил 2'!L68</f>
        <v>4</v>
      </c>
    </row>
    <row r="68" spans="1:11">
      <c r="A68" s="137" t="s">
        <v>231</v>
      </c>
      <c r="B68" s="148" t="s">
        <v>25</v>
      </c>
      <c r="C68" s="148"/>
      <c r="D68" s="148"/>
      <c r="E68" s="136"/>
      <c r="F68" s="136"/>
      <c r="G68" s="8"/>
      <c r="H68" s="86"/>
      <c r="I68" s="133">
        <f>I69+I81</f>
        <v>88.109000000000009</v>
      </c>
      <c r="J68" s="133">
        <f t="shared" ref="J68:K68" si="18">J69+J81</f>
        <v>0.5</v>
      </c>
      <c r="K68" s="133">
        <f t="shared" si="18"/>
        <v>0.5</v>
      </c>
    </row>
    <row r="69" spans="1:11" ht="31.5">
      <c r="A69" s="137" t="s">
        <v>232</v>
      </c>
      <c r="B69" s="148" t="s">
        <v>25</v>
      </c>
      <c r="C69" s="148" t="s">
        <v>27</v>
      </c>
      <c r="D69" s="148"/>
      <c r="E69" s="136"/>
      <c r="F69" s="136"/>
      <c r="G69" s="8"/>
      <c r="H69" s="86"/>
      <c r="I69" s="133">
        <f t="shared" ref="I69:I73" si="19">I70</f>
        <v>87.609000000000009</v>
      </c>
      <c r="J69" s="133">
        <f t="shared" ref="J69:K73" si="20">J70</f>
        <v>0</v>
      </c>
      <c r="K69" s="133">
        <f t="shared" si="20"/>
        <v>0</v>
      </c>
    </row>
    <row r="70" spans="1:11" ht="47.25">
      <c r="A70" s="92" t="s">
        <v>156</v>
      </c>
      <c r="B70" s="127" t="s">
        <v>25</v>
      </c>
      <c r="C70" s="127" t="s">
        <v>27</v>
      </c>
      <c r="D70" s="127" t="s">
        <v>45</v>
      </c>
      <c r="E70" s="8"/>
      <c r="F70" s="8"/>
      <c r="G70" s="8"/>
      <c r="H70" s="86"/>
      <c r="I70" s="62">
        <f t="shared" si="19"/>
        <v>87.609000000000009</v>
      </c>
      <c r="J70" s="62">
        <f t="shared" si="20"/>
        <v>0</v>
      </c>
      <c r="K70" s="62">
        <f t="shared" si="20"/>
        <v>0</v>
      </c>
    </row>
    <row r="71" spans="1:11" ht="47.25">
      <c r="A71" s="146" t="s">
        <v>157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/>
      <c r="G71" s="8"/>
      <c r="H71" s="86"/>
      <c r="I71" s="62">
        <f>I72+I75+I78</f>
        <v>87.609000000000009</v>
      </c>
      <c r="J71" s="62">
        <f t="shared" si="20"/>
        <v>0</v>
      </c>
      <c r="K71" s="62">
        <f t="shared" si="20"/>
        <v>0</v>
      </c>
    </row>
    <row r="72" spans="1:11">
      <c r="A72" s="93" t="s">
        <v>222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223</v>
      </c>
      <c r="H72" s="86"/>
      <c r="I72" s="62">
        <f t="shared" si="19"/>
        <v>50</v>
      </c>
      <c r="J72" s="62">
        <f t="shared" si="20"/>
        <v>0</v>
      </c>
      <c r="K72" s="62">
        <f t="shared" si="20"/>
        <v>0</v>
      </c>
    </row>
    <row r="73" spans="1:11" ht="31.5">
      <c r="A73" s="93" t="s">
        <v>95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223</v>
      </c>
      <c r="H73" s="86" t="s">
        <v>97</v>
      </c>
      <c r="I73" s="62">
        <f t="shared" si="19"/>
        <v>50</v>
      </c>
      <c r="J73" s="62">
        <f t="shared" si="20"/>
        <v>0</v>
      </c>
      <c r="K73" s="62">
        <f t="shared" si="20"/>
        <v>0</v>
      </c>
    </row>
    <row r="74" spans="1:11" ht="31.5">
      <c r="A74" s="93" t="s">
        <v>96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223</v>
      </c>
      <c r="H74" s="86" t="s">
        <v>98</v>
      </c>
      <c r="I74" s="62">
        <f>'Прил 2'!J75</f>
        <v>50</v>
      </c>
      <c r="J74" s="62">
        <f>'Прил 2'!K75</f>
        <v>0</v>
      </c>
      <c r="K74" s="62">
        <f>'Прил 2'!L75</f>
        <v>0</v>
      </c>
    </row>
    <row r="75" spans="1:11" ht="31.5">
      <c r="A75" s="93" t="s">
        <v>158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43</v>
      </c>
      <c r="H75" s="86"/>
      <c r="I75" s="62">
        <f>I76</f>
        <v>0.372</v>
      </c>
      <c r="J75" s="62">
        <f t="shared" ref="J75:K76" si="21">J76</f>
        <v>0</v>
      </c>
      <c r="K75" s="62">
        <f t="shared" si="21"/>
        <v>0</v>
      </c>
    </row>
    <row r="76" spans="1:11" ht="31.5">
      <c r="A76" s="93" t="s">
        <v>95</v>
      </c>
      <c r="B76" s="127" t="s">
        <v>25</v>
      </c>
      <c r="C76" s="127" t="s">
        <v>27</v>
      </c>
      <c r="D76" s="127" t="s">
        <v>45</v>
      </c>
      <c r="E76" s="8" t="s">
        <v>20</v>
      </c>
      <c r="F76" s="8" t="s">
        <v>33</v>
      </c>
      <c r="G76" s="8" t="s">
        <v>43</v>
      </c>
      <c r="H76" s="86" t="s">
        <v>97</v>
      </c>
      <c r="I76" s="62">
        <f>I77</f>
        <v>0.372</v>
      </c>
      <c r="J76" s="62">
        <f t="shared" si="21"/>
        <v>0</v>
      </c>
      <c r="K76" s="62">
        <f t="shared" si="21"/>
        <v>0</v>
      </c>
    </row>
    <row r="77" spans="1:11" ht="31.5">
      <c r="A77" s="93" t="s">
        <v>96</v>
      </c>
      <c r="B77" s="127" t="s">
        <v>25</v>
      </c>
      <c r="C77" s="127" t="s">
        <v>27</v>
      </c>
      <c r="D77" s="127" t="s">
        <v>45</v>
      </c>
      <c r="E77" s="8" t="s">
        <v>20</v>
      </c>
      <c r="F77" s="8" t="s">
        <v>33</v>
      </c>
      <c r="G77" s="8" t="s">
        <v>43</v>
      </c>
      <c r="H77" s="86" t="s">
        <v>98</v>
      </c>
      <c r="I77" s="62">
        <f>'Прил 2'!J78</f>
        <v>0.372</v>
      </c>
      <c r="J77" s="62">
        <f>'Прил 2'!K78</f>
        <v>0</v>
      </c>
      <c r="K77" s="62">
        <f>'Прил 2'!L78</f>
        <v>0</v>
      </c>
    </row>
    <row r="78" spans="1:11">
      <c r="A78" s="93" t="s">
        <v>235</v>
      </c>
      <c r="B78" s="127" t="s">
        <v>25</v>
      </c>
      <c r="C78" s="127" t="s">
        <v>27</v>
      </c>
      <c r="D78" s="127" t="s">
        <v>45</v>
      </c>
      <c r="E78" s="8" t="s">
        <v>20</v>
      </c>
      <c r="F78" s="8" t="s">
        <v>33</v>
      </c>
      <c r="G78" s="8" t="s">
        <v>236</v>
      </c>
      <c r="H78" s="86"/>
      <c r="I78" s="62">
        <f>I79</f>
        <v>37.237000000000002</v>
      </c>
      <c r="J78" s="62">
        <f t="shared" ref="J78:K79" si="22">J79</f>
        <v>0</v>
      </c>
      <c r="K78" s="62">
        <f t="shared" si="22"/>
        <v>0</v>
      </c>
    </row>
    <row r="79" spans="1:11" ht="31.5">
      <c r="A79" s="93" t="s">
        <v>95</v>
      </c>
      <c r="B79" s="127" t="s">
        <v>25</v>
      </c>
      <c r="C79" s="127" t="s">
        <v>27</v>
      </c>
      <c r="D79" s="127" t="s">
        <v>45</v>
      </c>
      <c r="E79" s="8" t="s">
        <v>20</v>
      </c>
      <c r="F79" s="8" t="s">
        <v>33</v>
      </c>
      <c r="G79" s="8" t="s">
        <v>236</v>
      </c>
      <c r="H79" s="86" t="s">
        <v>97</v>
      </c>
      <c r="I79" s="62">
        <f>I80</f>
        <v>37.237000000000002</v>
      </c>
      <c r="J79" s="62">
        <f t="shared" si="22"/>
        <v>0</v>
      </c>
      <c r="K79" s="62">
        <f t="shared" si="22"/>
        <v>0</v>
      </c>
    </row>
    <row r="80" spans="1:11" ht="31.5">
      <c r="A80" s="93" t="s">
        <v>96</v>
      </c>
      <c r="B80" s="127" t="s">
        <v>25</v>
      </c>
      <c r="C80" s="127" t="s">
        <v>27</v>
      </c>
      <c r="D80" s="127" t="s">
        <v>45</v>
      </c>
      <c r="E80" s="8" t="s">
        <v>20</v>
      </c>
      <c r="F80" s="8" t="s">
        <v>33</v>
      </c>
      <c r="G80" s="8" t="s">
        <v>236</v>
      </c>
      <c r="H80" s="86" t="s">
        <v>98</v>
      </c>
      <c r="I80" s="62">
        <f>'Прил 2'!J81</f>
        <v>37.237000000000002</v>
      </c>
      <c r="J80" s="62">
        <f>'Прил 2'!K81</f>
        <v>0</v>
      </c>
      <c r="K80" s="62">
        <f>'Прил 2'!L81</f>
        <v>0</v>
      </c>
    </row>
    <row r="81" spans="1:12" ht="31.5">
      <c r="A81" s="137" t="s">
        <v>238</v>
      </c>
      <c r="B81" s="148" t="s">
        <v>25</v>
      </c>
      <c r="C81" s="148" t="s">
        <v>229</v>
      </c>
      <c r="D81" s="136"/>
      <c r="E81" s="8"/>
      <c r="F81" s="8"/>
      <c r="G81" s="8"/>
      <c r="H81" s="86"/>
      <c r="I81" s="133">
        <f>I82</f>
        <v>0.5</v>
      </c>
      <c r="J81" s="133">
        <f t="shared" ref="J81:K84" si="23">J82</f>
        <v>0.5</v>
      </c>
      <c r="K81" s="133">
        <f t="shared" si="23"/>
        <v>0.5</v>
      </c>
    </row>
    <row r="82" spans="1:12" ht="44.25" customHeight="1">
      <c r="A82" s="93" t="s">
        <v>237</v>
      </c>
      <c r="B82" s="276" t="s">
        <v>25</v>
      </c>
      <c r="C82" s="276" t="s">
        <v>229</v>
      </c>
      <c r="D82" s="8" t="s">
        <v>239</v>
      </c>
      <c r="E82" s="8"/>
      <c r="F82" s="8"/>
      <c r="G82" s="8"/>
      <c r="H82" s="86"/>
      <c r="I82" s="62">
        <f>I83</f>
        <v>0.5</v>
      </c>
      <c r="J82" s="62">
        <f t="shared" si="23"/>
        <v>0.5</v>
      </c>
      <c r="K82" s="62">
        <f t="shared" si="23"/>
        <v>0.5</v>
      </c>
    </row>
    <row r="83" spans="1:12" ht="31.5">
      <c r="A83" s="93" t="s">
        <v>240</v>
      </c>
      <c r="B83" s="127" t="s">
        <v>25</v>
      </c>
      <c r="C83" s="127" t="s">
        <v>229</v>
      </c>
      <c r="D83" s="8" t="s">
        <v>239</v>
      </c>
      <c r="E83" s="8" t="s">
        <v>31</v>
      </c>
      <c r="F83" s="8" t="s">
        <v>33</v>
      </c>
      <c r="G83" s="8" t="s">
        <v>241</v>
      </c>
      <c r="H83" s="86"/>
      <c r="I83" s="62">
        <f>I84</f>
        <v>0.5</v>
      </c>
      <c r="J83" s="62">
        <f t="shared" si="23"/>
        <v>0.5</v>
      </c>
      <c r="K83" s="62">
        <f t="shared" si="23"/>
        <v>0.5</v>
      </c>
    </row>
    <row r="84" spans="1:12" ht="31.5">
      <c r="A84" s="93" t="s">
        <v>95</v>
      </c>
      <c r="B84" s="127" t="s">
        <v>25</v>
      </c>
      <c r="C84" s="127" t="s">
        <v>229</v>
      </c>
      <c r="D84" s="8" t="s">
        <v>239</v>
      </c>
      <c r="E84" s="8" t="s">
        <v>31</v>
      </c>
      <c r="F84" s="8" t="s">
        <v>33</v>
      </c>
      <c r="G84" s="8" t="s">
        <v>241</v>
      </c>
      <c r="H84" s="86" t="s">
        <v>97</v>
      </c>
      <c r="I84" s="62">
        <f>I85</f>
        <v>0.5</v>
      </c>
      <c r="J84" s="62">
        <f t="shared" si="23"/>
        <v>0.5</v>
      </c>
      <c r="K84" s="62">
        <f t="shared" si="23"/>
        <v>0.5</v>
      </c>
    </row>
    <row r="85" spans="1:12" ht="31.5">
      <c r="A85" s="93" t="s">
        <v>96</v>
      </c>
      <c r="B85" s="127" t="s">
        <v>25</v>
      </c>
      <c r="C85" s="127" t="s">
        <v>229</v>
      </c>
      <c r="D85" s="8" t="s">
        <v>239</v>
      </c>
      <c r="E85" s="8" t="s">
        <v>31</v>
      </c>
      <c r="F85" s="8" t="s">
        <v>33</v>
      </c>
      <c r="G85" s="8" t="s">
        <v>241</v>
      </c>
      <c r="H85" s="86" t="s">
        <v>98</v>
      </c>
      <c r="I85" s="62">
        <f>'Прил 2'!J86</f>
        <v>0.5</v>
      </c>
      <c r="J85" s="62">
        <f>'Прил 2'!K86</f>
        <v>0.5</v>
      </c>
      <c r="K85" s="62">
        <f>'Прил 2'!L86</f>
        <v>0.5</v>
      </c>
    </row>
    <row r="86" spans="1:12">
      <c r="A86" s="141" t="s">
        <v>50</v>
      </c>
      <c r="B86" s="148" t="s">
        <v>14</v>
      </c>
      <c r="C86" s="148"/>
      <c r="D86" s="136"/>
      <c r="E86" s="136"/>
      <c r="F86" s="136"/>
      <c r="G86" s="136"/>
      <c r="H86" s="136"/>
      <c r="I86" s="133">
        <f>I87+I96</f>
        <v>972.2</v>
      </c>
      <c r="J86" s="133">
        <f>J87+J96</f>
        <v>601.89200000000005</v>
      </c>
      <c r="K86" s="133">
        <f>K87+K96</f>
        <v>649.4</v>
      </c>
    </row>
    <row r="87" spans="1:12">
      <c r="A87" s="141" t="s">
        <v>51</v>
      </c>
      <c r="B87" s="136" t="s">
        <v>14</v>
      </c>
      <c r="C87" s="136" t="s">
        <v>26</v>
      </c>
      <c r="D87" s="153"/>
      <c r="E87" s="153"/>
      <c r="F87" s="153"/>
      <c r="G87" s="153"/>
      <c r="H87" s="136"/>
      <c r="I87" s="133">
        <f>I88+I92</f>
        <v>632.20000000000005</v>
      </c>
      <c r="J87" s="133">
        <f t="shared" ref="J87:K87" si="24">J88+J92</f>
        <v>601.89200000000005</v>
      </c>
      <c r="K87" s="133">
        <f t="shared" si="24"/>
        <v>649.4</v>
      </c>
    </row>
    <row r="88" spans="1:12" ht="47.25">
      <c r="A88" s="92" t="s">
        <v>163</v>
      </c>
      <c r="B88" s="87" t="s">
        <v>14</v>
      </c>
      <c r="C88" s="87" t="s">
        <v>26</v>
      </c>
      <c r="D88" s="87" t="s">
        <v>28</v>
      </c>
      <c r="E88" s="87"/>
      <c r="F88" s="87"/>
      <c r="G88" s="87"/>
      <c r="H88" s="8"/>
      <c r="I88" s="62">
        <f>I89</f>
        <v>583.5</v>
      </c>
      <c r="J88" s="62">
        <f>J89</f>
        <v>531.21199999999999</v>
      </c>
      <c r="K88" s="62">
        <f>K89</f>
        <v>624.43999999999994</v>
      </c>
      <c r="L88" s="173"/>
    </row>
    <row r="89" spans="1:12" ht="183" customHeight="1">
      <c r="A89" s="211" t="s">
        <v>170</v>
      </c>
      <c r="B89" s="87" t="s">
        <v>14</v>
      </c>
      <c r="C89" s="87" t="s">
        <v>26</v>
      </c>
      <c r="D89" s="87" t="s">
        <v>28</v>
      </c>
      <c r="E89" s="87" t="s">
        <v>31</v>
      </c>
      <c r="F89" s="87" t="s">
        <v>33</v>
      </c>
      <c r="G89" s="87" t="s">
        <v>52</v>
      </c>
      <c r="H89" s="8"/>
      <c r="I89" s="62">
        <f t="shared" ref="I89:K90" si="25">I90</f>
        <v>583.5</v>
      </c>
      <c r="J89" s="62">
        <f t="shared" si="25"/>
        <v>531.21199999999999</v>
      </c>
      <c r="K89" s="62">
        <f t="shared" si="25"/>
        <v>624.43999999999994</v>
      </c>
      <c r="L89" s="173"/>
    </row>
    <row r="90" spans="1:12" ht="31.5">
      <c r="A90" s="93" t="s">
        <v>95</v>
      </c>
      <c r="B90" s="87" t="s">
        <v>14</v>
      </c>
      <c r="C90" s="87" t="s">
        <v>26</v>
      </c>
      <c r="D90" s="87" t="s">
        <v>28</v>
      </c>
      <c r="E90" s="87" t="s">
        <v>31</v>
      </c>
      <c r="F90" s="87" t="s">
        <v>33</v>
      </c>
      <c r="G90" s="87" t="s">
        <v>52</v>
      </c>
      <c r="H90" s="8" t="s">
        <v>97</v>
      </c>
      <c r="I90" s="62">
        <f t="shared" si="25"/>
        <v>583.5</v>
      </c>
      <c r="J90" s="62">
        <f t="shared" si="25"/>
        <v>531.21199999999999</v>
      </c>
      <c r="K90" s="62">
        <f t="shared" si="25"/>
        <v>624.43999999999994</v>
      </c>
    </row>
    <row r="91" spans="1:12" ht="31.5">
      <c r="A91" s="93" t="s">
        <v>96</v>
      </c>
      <c r="B91" s="87" t="s">
        <v>14</v>
      </c>
      <c r="C91" s="87" t="s">
        <v>26</v>
      </c>
      <c r="D91" s="87" t="s">
        <v>28</v>
      </c>
      <c r="E91" s="87" t="s">
        <v>31</v>
      </c>
      <c r="F91" s="87" t="s">
        <v>33</v>
      </c>
      <c r="G91" s="87" t="s">
        <v>52</v>
      </c>
      <c r="H91" s="8" t="s">
        <v>98</v>
      </c>
      <c r="I91" s="62">
        <f>'Прил 2'!J92</f>
        <v>583.5</v>
      </c>
      <c r="J91" s="62">
        <f>'Прил 2'!K92</f>
        <v>531.21199999999999</v>
      </c>
      <c r="K91" s="62">
        <f>'Прил 2'!L92</f>
        <v>624.43999999999994</v>
      </c>
    </row>
    <row r="92" spans="1:12" ht="78.75">
      <c r="A92" s="109" t="s">
        <v>230</v>
      </c>
      <c r="B92" s="8" t="s">
        <v>14</v>
      </c>
      <c r="C92" s="8" t="s">
        <v>26</v>
      </c>
      <c r="D92" s="8" t="s">
        <v>229</v>
      </c>
      <c r="E92" s="8"/>
      <c r="F92" s="8"/>
      <c r="G92" s="8"/>
      <c r="H92" s="8"/>
      <c r="I92" s="62">
        <f>I93</f>
        <v>48.699999999999996</v>
      </c>
      <c r="J92" s="62">
        <f t="shared" ref="J92:K94" si="26">J93</f>
        <v>70.680000000000007</v>
      </c>
      <c r="K92" s="62">
        <f t="shared" si="26"/>
        <v>24.96</v>
      </c>
    </row>
    <row r="93" spans="1:12" ht="173.25">
      <c r="A93" s="252" t="s">
        <v>170</v>
      </c>
      <c r="B93" s="87" t="s">
        <v>14</v>
      </c>
      <c r="C93" s="87" t="s">
        <v>26</v>
      </c>
      <c r="D93" s="87" t="s">
        <v>229</v>
      </c>
      <c r="E93" s="87" t="s">
        <v>31</v>
      </c>
      <c r="F93" s="87" t="s">
        <v>13</v>
      </c>
      <c r="G93" s="87" t="s">
        <v>52</v>
      </c>
      <c r="H93" s="8"/>
      <c r="I93" s="62">
        <f>I94</f>
        <v>48.699999999999996</v>
      </c>
      <c r="J93" s="62">
        <f t="shared" si="26"/>
        <v>70.680000000000007</v>
      </c>
      <c r="K93" s="62">
        <f t="shared" si="26"/>
        <v>24.96</v>
      </c>
    </row>
    <row r="94" spans="1:12" ht="31.5">
      <c r="A94" s="93" t="s">
        <v>95</v>
      </c>
      <c r="B94" s="87" t="s">
        <v>14</v>
      </c>
      <c r="C94" s="87" t="s">
        <v>26</v>
      </c>
      <c r="D94" s="87" t="s">
        <v>229</v>
      </c>
      <c r="E94" s="87" t="s">
        <v>31</v>
      </c>
      <c r="F94" s="87" t="s">
        <v>13</v>
      </c>
      <c r="G94" s="87" t="s">
        <v>52</v>
      </c>
      <c r="H94" s="8" t="s">
        <v>97</v>
      </c>
      <c r="I94" s="62">
        <f>I95</f>
        <v>48.699999999999996</v>
      </c>
      <c r="J94" s="62">
        <f t="shared" si="26"/>
        <v>70.680000000000007</v>
      </c>
      <c r="K94" s="62">
        <f t="shared" si="26"/>
        <v>24.96</v>
      </c>
    </row>
    <row r="95" spans="1:12" ht="31.5">
      <c r="A95" s="93" t="s">
        <v>96</v>
      </c>
      <c r="B95" s="87" t="s">
        <v>14</v>
      </c>
      <c r="C95" s="87" t="s">
        <v>26</v>
      </c>
      <c r="D95" s="87" t="s">
        <v>229</v>
      </c>
      <c r="E95" s="87" t="s">
        <v>31</v>
      </c>
      <c r="F95" s="87" t="s">
        <v>13</v>
      </c>
      <c r="G95" s="87" t="s">
        <v>52</v>
      </c>
      <c r="H95" s="8" t="s">
        <v>98</v>
      </c>
      <c r="I95" s="62">
        <f>'Прил 2'!J96</f>
        <v>48.699999999999996</v>
      </c>
      <c r="J95" s="62">
        <f>'Прил 2'!K96</f>
        <v>70.680000000000007</v>
      </c>
      <c r="K95" s="62">
        <f>'Прил 2'!L96</f>
        <v>24.96</v>
      </c>
    </row>
    <row r="96" spans="1:12">
      <c r="A96" s="245" t="s">
        <v>218</v>
      </c>
      <c r="B96" s="107" t="s">
        <v>14</v>
      </c>
      <c r="C96" s="107" t="s">
        <v>135</v>
      </c>
      <c r="D96" s="107"/>
      <c r="E96" s="107"/>
      <c r="F96" s="107"/>
      <c r="G96" s="107"/>
      <c r="H96" s="136"/>
      <c r="I96" s="133">
        <f>I97</f>
        <v>340</v>
      </c>
      <c r="J96" s="133">
        <f t="shared" ref="J96:K100" si="27">J97</f>
        <v>0</v>
      </c>
      <c r="K96" s="133">
        <f t="shared" si="27"/>
        <v>0</v>
      </c>
    </row>
    <row r="97" spans="1:12" ht="47.25">
      <c r="A97" s="92" t="s">
        <v>156</v>
      </c>
      <c r="B97" s="87" t="s">
        <v>14</v>
      </c>
      <c r="C97" s="87" t="s">
        <v>135</v>
      </c>
      <c r="D97" s="87" t="s">
        <v>45</v>
      </c>
      <c r="E97" s="87"/>
      <c r="F97" s="87"/>
      <c r="G97" s="87"/>
      <c r="H97" s="8"/>
      <c r="I97" s="62">
        <f>I99</f>
        <v>340</v>
      </c>
      <c r="J97" s="62">
        <f>J99</f>
        <v>0</v>
      </c>
      <c r="K97" s="62">
        <f>K99</f>
        <v>0</v>
      </c>
    </row>
    <row r="98" spans="1:12" ht="47.25">
      <c r="A98" s="146" t="s">
        <v>157</v>
      </c>
      <c r="B98" s="87" t="s">
        <v>14</v>
      </c>
      <c r="C98" s="87" t="s">
        <v>135</v>
      </c>
      <c r="D98" s="87" t="s">
        <v>45</v>
      </c>
      <c r="E98" s="87" t="s">
        <v>20</v>
      </c>
      <c r="F98" s="87"/>
      <c r="G98" s="87"/>
      <c r="H98" s="8"/>
      <c r="I98" s="62"/>
      <c r="J98" s="62"/>
      <c r="K98" s="62"/>
    </row>
    <row r="99" spans="1:12" ht="94.5">
      <c r="A99" s="146" t="s">
        <v>225</v>
      </c>
      <c r="B99" s="87" t="s">
        <v>14</v>
      </c>
      <c r="C99" s="87" t="s">
        <v>135</v>
      </c>
      <c r="D99" s="87" t="s">
        <v>45</v>
      </c>
      <c r="E99" s="87" t="s">
        <v>20</v>
      </c>
      <c r="F99" s="87" t="s">
        <v>33</v>
      </c>
      <c r="G99" s="87" t="s">
        <v>219</v>
      </c>
      <c r="H99" s="8"/>
      <c r="I99" s="62">
        <f>I100</f>
        <v>340</v>
      </c>
      <c r="J99" s="62">
        <f t="shared" si="27"/>
        <v>0</v>
      </c>
      <c r="K99" s="62">
        <f t="shared" si="27"/>
        <v>0</v>
      </c>
    </row>
    <row r="100" spans="1:12" ht="31.5">
      <c r="A100" s="93" t="s">
        <v>95</v>
      </c>
      <c r="B100" s="87" t="s">
        <v>14</v>
      </c>
      <c r="C100" s="87" t="s">
        <v>135</v>
      </c>
      <c r="D100" s="87" t="s">
        <v>45</v>
      </c>
      <c r="E100" s="87" t="s">
        <v>20</v>
      </c>
      <c r="F100" s="87" t="s">
        <v>33</v>
      </c>
      <c r="G100" s="87" t="s">
        <v>219</v>
      </c>
      <c r="H100" s="8" t="s">
        <v>97</v>
      </c>
      <c r="I100" s="62">
        <f>I101</f>
        <v>340</v>
      </c>
      <c r="J100" s="62">
        <f t="shared" si="27"/>
        <v>0</v>
      </c>
      <c r="K100" s="62">
        <f t="shared" si="27"/>
        <v>0</v>
      </c>
    </row>
    <row r="101" spans="1:12" ht="31.5">
      <c r="A101" s="93" t="s">
        <v>96</v>
      </c>
      <c r="B101" s="87" t="s">
        <v>14</v>
      </c>
      <c r="C101" s="87" t="s">
        <v>135</v>
      </c>
      <c r="D101" s="87" t="s">
        <v>45</v>
      </c>
      <c r="E101" s="87" t="s">
        <v>20</v>
      </c>
      <c r="F101" s="87" t="s">
        <v>33</v>
      </c>
      <c r="G101" s="87" t="s">
        <v>219</v>
      </c>
      <c r="H101" s="8" t="s">
        <v>98</v>
      </c>
      <c r="I101" s="62">
        <f>'Прил 2'!J102</f>
        <v>340</v>
      </c>
      <c r="J101" s="62">
        <f>'Прил 2'!K102</f>
        <v>0</v>
      </c>
      <c r="K101" s="62">
        <f>'Прил 2'!L102</f>
        <v>0</v>
      </c>
    </row>
    <row r="102" spans="1:12">
      <c r="A102" s="141" t="s">
        <v>17</v>
      </c>
      <c r="B102" s="136" t="s">
        <v>16</v>
      </c>
      <c r="C102" s="136"/>
      <c r="D102" s="136"/>
      <c r="E102" s="136"/>
      <c r="F102" s="136"/>
      <c r="G102" s="61"/>
      <c r="H102" s="61"/>
      <c r="I102" s="133">
        <f>I103+I114</f>
        <v>280.2</v>
      </c>
      <c r="J102" s="133">
        <f>J103+J114</f>
        <v>44</v>
      </c>
      <c r="K102" s="133">
        <f>K103+K114</f>
        <v>44.6</v>
      </c>
    </row>
    <row r="103" spans="1:12">
      <c r="A103" s="141" t="s">
        <v>53</v>
      </c>
      <c r="B103" s="136" t="s">
        <v>16</v>
      </c>
      <c r="C103" s="136" t="s">
        <v>24</v>
      </c>
      <c r="D103" s="136"/>
      <c r="E103" s="136"/>
      <c r="F103" s="136"/>
      <c r="G103" s="132"/>
      <c r="H103" s="132"/>
      <c r="I103" s="133">
        <f>I104+I109</f>
        <v>69.5</v>
      </c>
      <c r="J103" s="133">
        <f t="shared" ref="J103:K103" si="28">J104+J109</f>
        <v>30</v>
      </c>
      <c r="K103" s="133">
        <f t="shared" si="28"/>
        <v>30</v>
      </c>
    </row>
    <row r="104" spans="1:12" ht="63">
      <c r="A104" s="242" t="s">
        <v>206</v>
      </c>
      <c r="B104" s="8" t="s">
        <v>16</v>
      </c>
      <c r="C104" s="8" t="s">
        <v>24</v>
      </c>
      <c r="D104" s="8" t="s">
        <v>135</v>
      </c>
      <c r="E104" s="8"/>
      <c r="F104" s="8"/>
      <c r="G104" s="61"/>
      <c r="H104" s="61"/>
      <c r="I104" s="62">
        <f>I105</f>
        <v>39.5</v>
      </c>
      <c r="J104" s="62">
        <f t="shared" ref="J104:K105" si="29">J105</f>
        <v>0</v>
      </c>
      <c r="K104" s="62">
        <f t="shared" si="29"/>
        <v>0</v>
      </c>
      <c r="L104" s="171"/>
    </row>
    <row r="105" spans="1:12" ht="31.5">
      <c r="A105" s="92" t="s">
        <v>201</v>
      </c>
      <c r="B105" s="8" t="s">
        <v>16</v>
      </c>
      <c r="C105" s="8" t="s">
        <v>24</v>
      </c>
      <c r="D105" s="8" t="s">
        <v>135</v>
      </c>
      <c r="E105" s="8" t="s">
        <v>31</v>
      </c>
      <c r="F105" s="8" t="s">
        <v>13</v>
      </c>
      <c r="G105" s="61"/>
      <c r="H105" s="61"/>
      <c r="I105" s="62">
        <f>I106</f>
        <v>39.5</v>
      </c>
      <c r="J105" s="62">
        <f t="shared" si="29"/>
        <v>0</v>
      </c>
      <c r="K105" s="62">
        <f t="shared" si="29"/>
        <v>0</v>
      </c>
      <c r="L105" s="171"/>
    </row>
    <row r="106" spans="1:12" ht="34.5" customHeight="1">
      <c r="A106" s="109" t="s">
        <v>203</v>
      </c>
      <c r="B106" s="8" t="s">
        <v>16</v>
      </c>
      <c r="C106" s="8" t="s">
        <v>24</v>
      </c>
      <c r="D106" s="8" t="s">
        <v>135</v>
      </c>
      <c r="E106" s="8" t="s">
        <v>31</v>
      </c>
      <c r="F106" s="8" t="s">
        <v>13</v>
      </c>
      <c r="G106" s="8" t="s">
        <v>202</v>
      </c>
      <c r="H106" s="86"/>
      <c r="I106" s="62">
        <f>I107</f>
        <v>39.5</v>
      </c>
      <c r="J106" s="62">
        <f t="shared" ref="J106:K107" si="30">J107</f>
        <v>0</v>
      </c>
      <c r="K106" s="62">
        <f t="shared" si="30"/>
        <v>0</v>
      </c>
      <c r="L106" s="173"/>
    </row>
    <row r="107" spans="1:12" ht="31.5">
      <c r="A107" s="93" t="s">
        <v>95</v>
      </c>
      <c r="B107" s="8" t="s">
        <v>16</v>
      </c>
      <c r="C107" s="8" t="s">
        <v>24</v>
      </c>
      <c r="D107" s="8" t="s">
        <v>135</v>
      </c>
      <c r="E107" s="8" t="s">
        <v>31</v>
      </c>
      <c r="F107" s="8" t="s">
        <v>13</v>
      </c>
      <c r="G107" s="8" t="s">
        <v>202</v>
      </c>
      <c r="H107" s="86" t="s">
        <v>97</v>
      </c>
      <c r="I107" s="62">
        <f>I108</f>
        <v>39.5</v>
      </c>
      <c r="J107" s="62">
        <f t="shared" si="30"/>
        <v>0</v>
      </c>
      <c r="K107" s="62">
        <f t="shared" si="30"/>
        <v>0</v>
      </c>
    </row>
    <row r="108" spans="1:12" ht="31.5">
      <c r="A108" s="93" t="s">
        <v>96</v>
      </c>
      <c r="B108" s="8" t="s">
        <v>16</v>
      </c>
      <c r="C108" s="8" t="s">
        <v>24</v>
      </c>
      <c r="D108" s="8" t="s">
        <v>135</v>
      </c>
      <c r="E108" s="8" t="s">
        <v>31</v>
      </c>
      <c r="F108" s="8" t="s">
        <v>13</v>
      </c>
      <c r="G108" s="8" t="s">
        <v>202</v>
      </c>
      <c r="H108" s="86" t="s">
        <v>98</v>
      </c>
      <c r="I108" s="62">
        <f>'Прил 2'!J109</f>
        <v>39.5</v>
      </c>
      <c r="J108" s="62">
        <f>'Прил 2'!K109</f>
        <v>0</v>
      </c>
      <c r="K108" s="62">
        <f>'Прил 2'!L109</f>
        <v>0</v>
      </c>
    </row>
    <row r="109" spans="1:12" ht="47.25">
      <c r="A109" s="111" t="s">
        <v>156</v>
      </c>
      <c r="B109" s="8" t="s">
        <v>16</v>
      </c>
      <c r="C109" s="8" t="s">
        <v>24</v>
      </c>
      <c r="D109" s="8" t="s">
        <v>45</v>
      </c>
      <c r="E109" s="136"/>
      <c r="F109" s="136"/>
      <c r="G109" s="132"/>
      <c r="H109" s="132"/>
      <c r="I109" s="62">
        <f>I110</f>
        <v>30</v>
      </c>
      <c r="J109" s="62">
        <f t="shared" ref="J109:K112" si="31">J110</f>
        <v>30</v>
      </c>
      <c r="K109" s="62">
        <f t="shared" si="31"/>
        <v>30</v>
      </c>
    </row>
    <row r="110" spans="1:12" ht="47.25">
      <c r="A110" s="111" t="s">
        <v>157</v>
      </c>
      <c r="B110" s="8" t="s">
        <v>16</v>
      </c>
      <c r="C110" s="8" t="s">
        <v>24</v>
      </c>
      <c r="D110" s="8" t="s">
        <v>45</v>
      </c>
      <c r="E110" s="8" t="s">
        <v>20</v>
      </c>
      <c r="F110" s="8"/>
      <c r="G110" s="61"/>
      <c r="H110" s="61"/>
      <c r="I110" s="62">
        <f>I111</f>
        <v>30</v>
      </c>
      <c r="J110" s="62">
        <f t="shared" si="31"/>
        <v>30</v>
      </c>
      <c r="K110" s="62">
        <f t="shared" si="31"/>
        <v>30</v>
      </c>
    </row>
    <row r="111" spans="1:12" ht="78.75">
      <c r="A111" s="109" t="s">
        <v>216</v>
      </c>
      <c r="B111" s="8" t="s">
        <v>16</v>
      </c>
      <c r="C111" s="8" t="s">
        <v>24</v>
      </c>
      <c r="D111" s="8">
        <v>89</v>
      </c>
      <c r="E111" s="8">
        <v>1</v>
      </c>
      <c r="F111" s="8" t="s">
        <v>33</v>
      </c>
      <c r="G111" s="8" t="s">
        <v>217</v>
      </c>
      <c r="H111" s="86"/>
      <c r="I111" s="62">
        <f>I112</f>
        <v>30</v>
      </c>
      <c r="J111" s="62">
        <f t="shared" si="31"/>
        <v>30</v>
      </c>
      <c r="K111" s="62">
        <f t="shared" si="31"/>
        <v>30</v>
      </c>
    </row>
    <row r="112" spans="1:12" ht="31.5">
      <c r="A112" s="93" t="s">
        <v>95</v>
      </c>
      <c r="B112" s="8" t="s">
        <v>16</v>
      </c>
      <c r="C112" s="8" t="s">
        <v>24</v>
      </c>
      <c r="D112" s="8">
        <v>89</v>
      </c>
      <c r="E112" s="8">
        <v>1</v>
      </c>
      <c r="F112" s="8" t="s">
        <v>33</v>
      </c>
      <c r="G112" s="8" t="s">
        <v>217</v>
      </c>
      <c r="H112" s="86" t="s">
        <v>97</v>
      </c>
      <c r="I112" s="62">
        <f>I113</f>
        <v>30</v>
      </c>
      <c r="J112" s="62">
        <f t="shared" si="31"/>
        <v>30</v>
      </c>
      <c r="K112" s="62">
        <f t="shared" si="31"/>
        <v>30</v>
      </c>
    </row>
    <row r="113" spans="1:12" ht="31.5">
      <c r="A113" s="93" t="s">
        <v>96</v>
      </c>
      <c r="B113" s="8" t="s">
        <v>16</v>
      </c>
      <c r="C113" s="8" t="s">
        <v>24</v>
      </c>
      <c r="D113" s="8">
        <v>89</v>
      </c>
      <c r="E113" s="8">
        <v>1</v>
      </c>
      <c r="F113" s="8" t="s">
        <v>33</v>
      </c>
      <c r="G113" s="8" t="s">
        <v>217</v>
      </c>
      <c r="H113" s="86" t="s">
        <v>98</v>
      </c>
      <c r="I113" s="62">
        <f>'Прил 2'!J114</f>
        <v>30</v>
      </c>
      <c r="J113" s="62">
        <f>'Прил 2'!K114</f>
        <v>30</v>
      </c>
      <c r="K113" s="62">
        <f>'Прил 2'!L114</f>
        <v>30</v>
      </c>
    </row>
    <row r="114" spans="1:12">
      <c r="A114" s="141" t="s">
        <v>54</v>
      </c>
      <c r="B114" s="136" t="s">
        <v>16</v>
      </c>
      <c r="C114" s="136" t="s">
        <v>25</v>
      </c>
      <c r="D114" s="136"/>
      <c r="E114" s="136"/>
      <c r="F114" s="144"/>
      <c r="G114" s="132"/>
      <c r="H114" s="132"/>
      <c r="I114" s="133">
        <f>I115</f>
        <v>210.7</v>
      </c>
      <c r="J114" s="133">
        <f t="shared" ref="J114:K114" si="32">J115</f>
        <v>14</v>
      </c>
      <c r="K114" s="133">
        <f t="shared" si="32"/>
        <v>14.6</v>
      </c>
    </row>
    <row r="115" spans="1:12" ht="47.25">
      <c r="A115" s="111" t="s">
        <v>156</v>
      </c>
      <c r="B115" s="8" t="s">
        <v>16</v>
      </c>
      <c r="C115" s="8" t="s">
        <v>25</v>
      </c>
      <c r="D115" s="8" t="s">
        <v>45</v>
      </c>
      <c r="E115" s="8"/>
      <c r="F115" s="174"/>
      <c r="G115" s="61"/>
      <c r="H115" s="61"/>
      <c r="I115" s="62">
        <f>I116</f>
        <v>210.7</v>
      </c>
      <c r="J115" s="62">
        <f t="shared" ref="J115:K115" si="33">J116</f>
        <v>14</v>
      </c>
      <c r="K115" s="62">
        <f t="shared" si="33"/>
        <v>14.6</v>
      </c>
    </row>
    <row r="116" spans="1:12" ht="47.25">
      <c r="A116" s="111" t="s">
        <v>157</v>
      </c>
      <c r="B116" s="8" t="s">
        <v>16</v>
      </c>
      <c r="C116" s="8" t="s">
        <v>25</v>
      </c>
      <c r="D116" s="8" t="s">
        <v>45</v>
      </c>
      <c r="E116" s="118">
        <v>1</v>
      </c>
      <c r="F116" s="174"/>
      <c r="G116" s="61"/>
      <c r="H116" s="61"/>
      <c r="I116" s="62">
        <f>I117+I120</f>
        <v>210.7</v>
      </c>
      <c r="J116" s="62">
        <f t="shared" ref="J116:K116" si="34">J117+J120</f>
        <v>14</v>
      </c>
      <c r="K116" s="62">
        <f t="shared" si="34"/>
        <v>14.6</v>
      </c>
    </row>
    <row r="117" spans="1:12">
      <c r="A117" s="93" t="s">
        <v>55</v>
      </c>
      <c r="B117" s="8" t="s">
        <v>16</v>
      </c>
      <c r="C117" s="8" t="s">
        <v>25</v>
      </c>
      <c r="D117" s="8" t="s">
        <v>45</v>
      </c>
      <c r="E117" s="118">
        <v>1</v>
      </c>
      <c r="F117" s="87" t="s">
        <v>33</v>
      </c>
      <c r="G117" s="118">
        <v>43010</v>
      </c>
      <c r="H117" s="61"/>
      <c r="I117" s="62">
        <f>I118</f>
        <v>35</v>
      </c>
      <c r="J117" s="62">
        <f t="shared" ref="J117:K118" si="35">J118</f>
        <v>12</v>
      </c>
      <c r="K117" s="62">
        <f t="shared" si="35"/>
        <v>9.6</v>
      </c>
    </row>
    <row r="118" spans="1:12" ht="31.5">
      <c r="A118" s="93" t="s">
        <v>95</v>
      </c>
      <c r="B118" s="8" t="s">
        <v>16</v>
      </c>
      <c r="C118" s="8" t="s">
        <v>25</v>
      </c>
      <c r="D118" s="8" t="s">
        <v>45</v>
      </c>
      <c r="E118" s="118">
        <v>1</v>
      </c>
      <c r="F118" s="87" t="s">
        <v>33</v>
      </c>
      <c r="G118" s="118">
        <v>43010</v>
      </c>
      <c r="H118" s="118">
        <v>200</v>
      </c>
      <c r="I118" s="62">
        <f>I119</f>
        <v>35</v>
      </c>
      <c r="J118" s="62">
        <f t="shared" si="35"/>
        <v>12</v>
      </c>
      <c r="K118" s="62">
        <f t="shared" si="35"/>
        <v>9.6</v>
      </c>
    </row>
    <row r="119" spans="1:12" ht="31.5">
      <c r="A119" s="93" t="s">
        <v>96</v>
      </c>
      <c r="B119" s="8" t="s">
        <v>16</v>
      </c>
      <c r="C119" s="8" t="s">
        <v>25</v>
      </c>
      <c r="D119" s="8" t="s">
        <v>45</v>
      </c>
      <c r="E119" s="118">
        <v>1</v>
      </c>
      <c r="F119" s="87" t="s">
        <v>33</v>
      </c>
      <c r="G119" s="118">
        <v>43010</v>
      </c>
      <c r="H119" s="118">
        <v>240</v>
      </c>
      <c r="I119" s="62">
        <f>'Прил 2'!J120</f>
        <v>35</v>
      </c>
      <c r="J119" s="62">
        <f>'Прил 2'!K120</f>
        <v>12</v>
      </c>
      <c r="K119" s="62">
        <f>'Прил 2'!L120</f>
        <v>9.6</v>
      </c>
    </row>
    <row r="120" spans="1:12">
      <c r="A120" s="93" t="s">
        <v>133</v>
      </c>
      <c r="B120" s="8" t="s">
        <v>16</v>
      </c>
      <c r="C120" s="8" t="s">
        <v>25</v>
      </c>
      <c r="D120" s="8" t="s">
        <v>45</v>
      </c>
      <c r="E120" s="118">
        <v>1</v>
      </c>
      <c r="F120" s="87" t="s">
        <v>33</v>
      </c>
      <c r="G120" s="118">
        <v>43040</v>
      </c>
      <c r="H120" s="61"/>
      <c r="I120" s="62">
        <f>I121</f>
        <v>175.7</v>
      </c>
      <c r="J120" s="62">
        <f t="shared" ref="J120:K121" si="36">J121</f>
        <v>2</v>
      </c>
      <c r="K120" s="62">
        <f t="shared" si="36"/>
        <v>5</v>
      </c>
    </row>
    <row r="121" spans="1:12" ht="31.5">
      <c r="A121" s="93" t="s">
        <v>95</v>
      </c>
      <c r="B121" s="8" t="s">
        <v>16</v>
      </c>
      <c r="C121" s="8" t="s">
        <v>25</v>
      </c>
      <c r="D121" s="8" t="s">
        <v>45</v>
      </c>
      <c r="E121" s="118">
        <v>1</v>
      </c>
      <c r="F121" s="87" t="s">
        <v>33</v>
      </c>
      <c r="G121" s="118">
        <v>43040</v>
      </c>
      <c r="H121" s="118">
        <v>200</v>
      </c>
      <c r="I121" s="62">
        <f>I122</f>
        <v>175.7</v>
      </c>
      <c r="J121" s="62">
        <f t="shared" si="36"/>
        <v>2</v>
      </c>
      <c r="K121" s="62">
        <f t="shared" si="36"/>
        <v>5</v>
      </c>
    </row>
    <row r="122" spans="1:12" ht="31.5">
      <c r="A122" s="93" t="s">
        <v>96</v>
      </c>
      <c r="B122" s="8" t="s">
        <v>16</v>
      </c>
      <c r="C122" s="8" t="s">
        <v>25</v>
      </c>
      <c r="D122" s="8" t="s">
        <v>45</v>
      </c>
      <c r="E122" s="118">
        <v>1</v>
      </c>
      <c r="F122" s="87" t="s">
        <v>33</v>
      </c>
      <c r="G122" s="118">
        <v>43040</v>
      </c>
      <c r="H122" s="118">
        <v>240</v>
      </c>
      <c r="I122" s="62">
        <f>'Прил 2'!J123</f>
        <v>175.7</v>
      </c>
      <c r="J122" s="62">
        <f>'Прил 2'!K123</f>
        <v>2</v>
      </c>
      <c r="K122" s="62">
        <f>'Прил 2'!L123</f>
        <v>5</v>
      </c>
    </row>
    <row r="123" spans="1:12">
      <c r="A123" s="141" t="s">
        <v>56</v>
      </c>
      <c r="B123" s="136" t="s">
        <v>27</v>
      </c>
      <c r="C123" s="136"/>
      <c r="D123" s="138"/>
      <c r="E123" s="136"/>
      <c r="F123" s="136"/>
      <c r="G123" s="136"/>
      <c r="H123" s="149"/>
      <c r="I123" s="133">
        <f t="shared" ref="I123:K128" si="37">I124</f>
        <v>290.8</v>
      </c>
      <c r="J123" s="133">
        <f t="shared" si="37"/>
        <v>272.60000000000002</v>
      </c>
      <c r="K123" s="133">
        <f t="shared" si="37"/>
        <v>261.90000000000003</v>
      </c>
    </row>
    <row r="124" spans="1:12">
      <c r="A124" s="155" t="s">
        <v>23</v>
      </c>
      <c r="B124" s="136" t="s">
        <v>27</v>
      </c>
      <c r="C124" s="136" t="s">
        <v>13</v>
      </c>
      <c r="D124" s="149"/>
      <c r="E124" s="136"/>
      <c r="F124" s="136"/>
      <c r="G124" s="136"/>
      <c r="H124" s="149"/>
      <c r="I124" s="133">
        <f>I125</f>
        <v>290.8</v>
      </c>
      <c r="J124" s="133">
        <f t="shared" si="37"/>
        <v>272.60000000000002</v>
      </c>
      <c r="K124" s="133">
        <f t="shared" si="37"/>
        <v>261.90000000000003</v>
      </c>
    </row>
    <row r="125" spans="1:12" ht="47.25">
      <c r="A125" s="111" t="s">
        <v>156</v>
      </c>
      <c r="B125" s="8" t="s">
        <v>27</v>
      </c>
      <c r="C125" s="8" t="s">
        <v>13</v>
      </c>
      <c r="D125" s="8">
        <v>89</v>
      </c>
      <c r="E125" s="8"/>
      <c r="F125" s="8"/>
      <c r="G125" s="8"/>
      <c r="H125" s="86"/>
      <c r="I125" s="62">
        <f>I126</f>
        <v>290.8</v>
      </c>
      <c r="J125" s="62">
        <f t="shared" si="37"/>
        <v>272.60000000000002</v>
      </c>
      <c r="K125" s="62">
        <f t="shared" si="37"/>
        <v>261.90000000000003</v>
      </c>
      <c r="L125" s="171"/>
    </row>
    <row r="126" spans="1:12" ht="47.25">
      <c r="A126" s="111" t="s">
        <v>157</v>
      </c>
      <c r="B126" s="8" t="s">
        <v>27</v>
      </c>
      <c r="C126" s="8" t="s">
        <v>13</v>
      </c>
      <c r="D126" s="8">
        <v>89</v>
      </c>
      <c r="E126" s="8">
        <v>1</v>
      </c>
      <c r="F126" s="8"/>
      <c r="G126" s="8"/>
      <c r="H126" s="86"/>
      <c r="I126" s="62">
        <f>I127</f>
        <v>290.8</v>
      </c>
      <c r="J126" s="62">
        <f t="shared" si="37"/>
        <v>272.60000000000002</v>
      </c>
      <c r="K126" s="62">
        <f t="shared" si="37"/>
        <v>261.90000000000003</v>
      </c>
      <c r="L126" s="171"/>
    </row>
    <row r="127" spans="1:12">
      <c r="A127" s="111" t="s">
        <v>90</v>
      </c>
      <c r="B127" s="156" t="s">
        <v>27</v>
      </c>
      <c r="C127" s="156" t="s">
        <v>13</v>
      </c>
      <c r="D127" s="115">
        <v>89</v>
      </c>
      <c r="E127" s="87">
        <v>1</v>
      </c>
      <c r="F127" s="87" t="s">
        <v>33</v>
      </c>
      <c r="G127" s="87" t="s">
        <v>58</v>
      </c>
      <c r="H127" s="115"/>
      <c r="I127" s="62">
        <f t="shared" si="37"/>
        <v>290.8</v>
      </c>
      <c r="J127" s="62">
        <f t="shared" si="37"/>
        <v>272.60000000000002</v>
      </c>
      <c r="K127" s="62">
        <f t="shared" si="37"/>
        <v>261.90000000000003</v>
      </c>
    </row>
    <row r="128" spans="1:12">
      <c r="A128" s="111" t="s">
        <v>91</v>
      </c>
      <c r="B128" s="156" t="s">
        <v>27</v>
      </c>
      <c r="C128" s="156" t="s">
        <v>13</v>
      </c>
      <c r="D128" s="115">
        <v>89</v>
      </c>
      <c r="E128" s="87">
        <v>1</v>
      </c>
      <c r="F128" s="87" t="s">
        <v>33</v>
      </c>
      <c r="G128" s="87" t="s">
        <v>58</v>
      </c>
      <c r="H128" s="115" t="s">
        <v>93</v>
      </c>
      <c r="I128" s="62">
        <f t="shared" si="37"/>
        <v>290.8</v>
      </c>
      <c r="J128" s="62">
        <f t="shared" si="37"/>
        <v>272.60000000000002</v>
      </c>
      <c r="K128" s="62">
        <f t="shared" si="37"/>
        <v>261.90000000000003</v>
      </c>
    </row>
    <row r="129" spans="1:11">
      <c r="A129" s="111" t="s">
        <v>92</v>
      </c>
      <c r="B129" s="156" t="s">
        <v>27</v>
      </c>
      <c r="C129" s="156" t="s">
        <v>13</v>
      </c>
      <c r="D129" s="115">
        <v>89</v>
      </c>
      <c r="E129" s="87">
        <v>1</v>
      </c>
      <c r="F129" s="87" t="s">
        <v>33</v>
      </c>
      <c r="G129" s="87" t="s">
        <v>58</v>
      </c>
      <c r="H129" s="115" t="s">
        <v>94</v>
      </c>
      <c r="I129" s="62">
        <f>'Прил 2'!J130</f>
        <v>290.8</v>
      </c>
      <c r="J129" s="62">
        <f>'Прил 2'!K130</f>
        <v>272.60000000000002</v>
      </c>
      <c r="K129" s="62">
        <f>'Прил 2'!L130</f>
        <v>261.90000000000003</v>
      </c>
    </row>
    <row r="130" spans="1:11">
      <c r="A130" s="137" t="s">
        <v>15</v>
      </c>
      <c r="B130" s="158" t="s">
        <v>28</v>
      </c>
      <c r="C130" s="158"/>
      <c r="D130" s="147"/>
      <c r="E130" s="107"/>
      <c r="F130" s="107"/>
      <c r="G130" s="107"/>
      <c r="H130" s="147"/>
      <c r="I130" s="133">
        <f t="shared" ref="I130:K135" si="38">I131</f>
        <v>3.3</v>
      </c>
      <c r="J130" s="133">
        <f t="shared" si="38"/>
        <v>3.3</v>
      </c>
      <c r="K130" s="133">
        <f t="shared" si="38"/>
        <v>3.3</v>
      </c>
    </row>
    <row r="131" spans="1:11" ht="31.5">
      <c r="A131" s="137" t="s">
        <v>59</v>
      </c>
      <c r="B131" s="107">
        <v>13</v>
      </c>
      <c r="C131" s="107" t="s">
        <v>13</v>
      </c>
      <c r="D131" s="145"/>
      <c r="E131" s="107"/>
      <c r="F131" s="107"/>
      <c r="G131" s="107"/>
      <c r="H131" s="147"/>
      <c r="I131" s="133">
        <f t="shared" si="38"/>
        <v>3.3</v>
      </c>
      <c r="J131" s="133">
        <f t="shared" si="38"/>
        <v>3.3</v>
      </c>
      <c r="K131" s="133">
        <f t="shared" si="38"/>
        <v>3.3</v>
      </c>
    </row>
    <row r="132" spans="1:11" ht="47.25">
      <c r="A132" s="111" t="s">
        <v>156</v>
      </c>
      <c r="B132" s="87" t="s">
        <v>28</v>
      </c>
      <c r="C132" s="87" t="s">
        <v>13</v>
      </c>
      <c r="D132" s="8">
        <v>89</v>
      </c>
      <c r="E132" s="8">
        <v>0</v>
      </c>
      <c r="F132" s="87"/>
      <c r="G132" s="87"/>
      <c r="H132" s="115"/>
      <c r="I132" s="62">
        <f t="shared" si="38"/>
        <v>3.3</v>
      </c>
      <c r="J132" s="62">
        <f t="shared" si="38"/>
        <v>3.3</v>
      </c>
      <c r="K132" s="62">
        <f t="shared" si="38"/>
        <v>3.3</v>
      </c>
    </row>
    <row r="133" spans="1:11" ht="47.25">
      <c r="A133" s="111" t="s">
        <v>157</v>
      </c>
      <c r="B133" s="87" t="s">
        <v>28</v>
      </c>
      <c r="C133" s="87" t="s">
        <v>13</v>
      </c>
      <c r="D133" s="8">
        <v>89</v>
      </c>
      <c r="E133" s="8">
        <v>1</v>
      </c>
      <c r="F133" s="87"/>
      <c r="G133" s="87"/>
      <c r="H133" s="115"/>
      <c r="I133" s="62">
        <f t="shared" si="38"/>
        <v>3.3</v>
      </c>
      <c r="J133" s="62">
        <f t="shared" si="38"/>
        <v>3.3</v>
      </c>
      <c r="K133" s="62">
        <f t="shared" si="38"/>
        <v>3.3</v>
      </c>
    </row>
    <row r="134" spans="1:11">
      <c r="A134" s="93" t="s">
        <v>60</v>
      </c>
      <c r="B134" s="87">
        <v>13</v>
      </c>
      <c r="C134" s="87" t="s">
        <v>13</v>
      </c>
      <c r="D134" s="89">
        <v>89</v>
      </c>
      <c r="E134" s="87">
        <v>1</v>
      </c>
      <c r="F134" s="87" t="s">
        <v>33</v>
      </c>
      <c r="G134" s="87">
        <v>41240</v>
      </c>
      <c r="H134" s="115"/>
      <c r="I134" s="62">
        <f t="shared" si="38"/>
        <v>3.3</v>
      </c>
      <c r="J134" s="62">
        <f t="shared" si="38"/>
        <v>3.3</v>
      </c>
      <c r="K134" s="62">
        <f t="shared" si="38"/>
        <v>3.3</v>
      </c>
    </row>
    <row r="135" spans="1:11">
      <c r="A135" s="93" t="s">
        <v>88</v>
      </c>
      <c r="B135" s="87">
        <v>13</v>
      </c>
      <c r="C135" s="87" t="s">
        <v>13</v>
      </c>
      <c r="D135" s="89">
        <v>89</v>
      </c>
      <c r="E135" s="87">
        <v>1</v>
      </c>
      <c r="F135" s="87" t="s">
        <v>33</v>
      </c>
      <c r="G135" s="87" t="s">
        <v>65</v>
      </c>
      <c r="H135" s="115" t="s">
        <v>89</v>
      </c>
      <c r="I135" s="62">
        <f t="shared" si="38"/>
        <v>3.3</v>
      </c>
      <c r="J135" s="62">
        <f t="shared" si="38"/>
        <v>3.3</v>
      </c>
      <c r="K135" s="62">
        <f t="shared" si="38"/>
        <v>3.3</v>
      </c>
    </row>
    <row r="136" spans="1:11">
      <c r="A136" s="117" t="s">
        <v>61</v>
      </c>
      <c r="B136" s="87">
        <v>13</v>
      </c>
      <c r="C136" s="87" t="s">
        <v>13</v>
      </c>
      <c r="D136" s="89">
        <v>89</v>
      </c>
      <c r="E136" s="87">
        <v>1</v>
      </c>
      <c r="F136" s="87" t="s">
        <v>33</v>
      </c>
      <c r="G136" s="87">
        <v>41240</v>
      </c>
      <c r="H136" s="115">
        <v>730</v>
      </c>
      <c r="I136" s="62">
        <f>'Прил 2'!J137</f>
        <v>3.3</v>
      </c>
      <c r="J136" s="62">
        <f>'Прил 2'!K137</f>
        <v>3.3</v>
      </c>
      <c r="K136" s="62">
        <f>'Прил 2'!L137</f>
        <v>3.3</v>
      </c>
    </row>
    <row r="137" spans="1:11">
      <c r="A137" s="117" t="s">
        <v>171</v>
      </c>
      <c r="B137" s="87" t="s">
        <v>164</v>
      </c>
      <c r="C137" s="87"/>
      <c r="D137" s="89"/>
      <c r="E137" s="87"/>
      <c r="F137" s="87"/>
      <c r="G137" s="87"/>
      <c r="H137" s="115"/>
      <c r="I137" s="62">
        <f t="shared" ref="I137:I142" si="39">I138</f>
        <v>0</v>
      </c>
      <c r="J137" s="62">
        <f t="shared" ref="J137:K141" si="40">J138</f>
        <v>18.2</v>
      </c>
      <c r="K137" s="62">
        <f t="shared" si="40"/>
        <v>28.9</v>
      </c>
    </row>
    <row r="138" spans="1:11">
      <c r="A138" s="117" t="s">
        <v>171</v>
      </c>
      <c r="B138" s="87" t="s">
        <v>164</v>
      </c>
      <c r="C138" s="87">
        <v>99</v>
      </c>
      <c r="D138" s="89"/>
      <c r="E138" s="87"/>
      <c r="F138" s="87"/>
      <c r="G138" s="87"/>
      <c r="H138" s="115"/>
      <c r="I138" s="62">
        <f t="shared" si="39"/>
        <v>0</v>
      </c>
      <c r="J138" s="62">
        <f t="shared" si="40"/>
        <v>18.2</v>
      </c>
      <c r="K138" s="62">
        <f t="shared" si="40"/>
        <v>28.9</v>
      </c>
    </row>
    <row r="139" spans="1:11" ht="47.25">
      <c r="A139" s="111" t="s">
        <v>156</v>
      </c>
      <c r="B139" s="87" t="s">
        <v>164</v>
      </c>
      <c r="C139" s="87">
        <v>99</v>
      </c>
      <c r="D139" s="87" t="s">
        <v>45</v>
      </c>
      <c r="E139" s="87" t="s">
        <v>31</v>
      </c>
      <c r="F139" s="87"/>
      <c r="G139" s="87"/>
      <c r="H139" s="115"/>
      <c r="I139" s="62">
        <f t="shared" si="39"/>
        <v>0</v>
      </c>
      <c r="J139" s="62">
        <f t="shared" si="40"/>
        <v>18.2</v>
      </c>
      <c r="K139" s="62">
        <f t="shared" si="40"/>
        <v>28.9</v>
      </c>
    </row>
    <row r="140" spans="1:11" ht="47.25">
      <c r="A140" s="111" t="s">
        <v>157</v>
      </c>
      <c r="B140" s="87" t="s">
        <v>164</v>
      </c>
      <c r="C140" s="87">
        <v>99</v>
      </c>
      <c r="D140" s="87" t="s">
        <v>45</v>
      </c>
      <c r="E140" s="87" t="s">
        <v>20</v>
      </c>
      <c r="F140" s="87"/>
      <c r="G140" s="87"/>
      <c r="H140" s="115"/>
      <c r="I140" s="62">
        <f t="shared" si="39"/>
        <v>0</v>
      </c>
      <c r="J140" s="62">
        <f t="shared" si="40"/>
        <v>18.2</v>
      </c>
      <c r="K140" s="62">
        <f t="shared" si="40"/>
        <v>28.9</v>
      </c>
    </row>
    <row r="141" spans="1:11">
      <c r="A141" s="117" t="s">
        <v>171</v>
      </c>
      <c r="B141" s="87" t="s">
        <v>164</v>
      </c>
      <c r="C141" s="87">
        <v>99</v>
      </c>
      <c r="D141" s="87" t="s">
        <v>45</v>
      </c>
      <c r="E141" s="87" t="s">
        <v>20</v>
      </c>
      <c r="F141" s="87" t="s">
        <v>33</v>
      </c>
      <c r="G141" s="87" t="s">
        <v>165</v>
      </c>
      <c r="H141" s="87"/>
      <c r="I141" s="62">
        <f t="shared" si="39"/>
        <v>0</v>
      </c>
      <c r="J141" s="62">
        <f t="shared" si="40"/>
        <v>18.2</v>
      </c>
      <c r="K141" s="62">
        <f t="shared" si="40"/>
        <v>28.9</v>
      </c>
    </row>
    <row r="142" spans="1:11">
      <c r="A142" s="117" t="s">
        <v>103</v>
      </c>
      <c r="B142" s="87" t="s">
        <v>164</v>
      </c>
      <c r="C142" s="87">
        <v>99</v>
      </c>
      <c r="D142" s="87" t="s">
        <v>45</v>
      </c>
      <c r="E142" s="87" t="s">
        <v>20</v>
      </c>
      <c r="F142" s="87" t="s">
        <v>33</v>
      </c>
      <c r="G142" s="87" t="s">
        <v>165</v>
      </c>
      <c r="H142" s="87" t="s">
        <v>104</v>
      </c>
      <c r="I142" s="154">
        <f t="shared" si="39"/>
        <v>0</v>
      </c>
      <c r="J142" s="154">
        <f>J143</f>
        <v>18.2</v>
      </c>
      <c r="K142" s="154">
        <f t="shared" ref="K142" si="41">K143</f>
        <v>28.9</v>
      </c>
    </row>
    <row r="143" spans="1:11">
      <c r="A143" s="117" t="s">
        <v>44</v>
      </c>
      <c r="B143" s="87" t="s">
        <v>164</v>
      </c>
      <c r="C143" s="87" t="s">
        <v>164</v>
      </c>
      <c r="D143" s="87" t="s">
        <v>45</v>
      </c>
      <c r="E143" s="87" t="s">
        <v>20</v>
      </c>
      <c r="F143" s="87" t="s">
        <v>33</v>
      </c>
      <c r="G143" s="87" t="s">
        <v>165</v>
      </c>
      <c r="H143" s="87" t="s">
        <v>46</v>
      </c>
      <c r="I143" s="154">
        <f>'Прил 2'!J144</f>
        <v>0</v>
      </c>
      <c r="J143" s="154">
        <f>'Прил 2'!K144</f>
        <v>18.2</v>
      </c>
      <c r="K143" s="154">
        <f>'Прил 2'!L144</f>
        <v>28.9</v>
      </c>
    </row>
  </sheetData>
  <autoFilter ref="A6:K143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41" priority="47" stopIfTrue="1">
      <formula>$F41=""</formula>
    </cfRule>
    <cfRule type="expression" dxfId="40" priority="48" stopIfTrue="1">
      <formula>#REF!&lt;&gt;""</formula>
    </cfRule>
    <cfRule type="expression" dxfId="39" priority="49" stopIfTrue="1">
      <formula>AND($G41="",$F41&lt;&gt;"")</formula>
    </cfRule>
  </conditionalFormatting>
  <conditionalFormatting sqref="B66">
    <cfRule type="expression" dxfId="38" priority="44" stopIfTrue="1">
      <formula>$F66=""</formula>
    </cfRule>
    <cfRule type="expression" dxfId="37" priority="46" stopIfTrue="1">
      <formula>AND($G66="",$F66&lt;&gt;"")</formula>
    </cfRule>
  </conditionalFormatting>
  <conditionalFormatting sqref="A39">
    <cfRule type="expression" dxfId="36" priority="41" stopIfTrue="1">
      <formula>$F39=""</formula>
    </cfRule>
    <cfRule type="expression" dxfId="35" priority="42" stopIfTrue="1">
      <formula>#REF!&lt;&gt;""</formula>
    </cfRule>
    <cfRule type="expression" dxfId="34" priority="43" stopIfTrue="1">
      <formula>AND($G39="",$F39&lt;&gt;"")</formula>
    </cfRule>
  </conditionalFormatting>
  <conditionalFormatting sqref="A117 A120">
    <cfRule type="expression" dxfId="33" priority="35" stopIfTrue="1">
      <formula>$F117=""</formula>
    </cfRule>
    <cfRule type="expression" dxfId="32" priority="37" stopIfTrue="1">
      <formula>AND($G117="",$F117&lt;&gt;"")</formula>
    </cfRule>
  </conditionalFormatting>
  <conditionalFormatting sqref="A120">
    <cfRule type="expression" dxfId="31" priority="32" stopIfTrue="1">
      <formula>$F120=""</formula>
    </cfRule>
    <cfRule type="expression" dxfId="30" priority="34" stopIfTrue="1">
      <formula>AND($G120="",$F120&lt;&gt;"")</formula>
    </cfRule>
  </conditionalFormatting>
  <conditionalFormatting sqref="A39">
    <cfRule type="expression" dxfId="29" priority="29" stopIfTrue="1">
      <formula>$F39=""</formula>
    </cfRule>
    <cfRule type="expression" dxfId="28" priority="30" stopIfTrue="1">
      <formula>#REF!&lt;&gt;""</formula>
    </cfRule>
    <cfRule type="expression" dxfId="27" priority="31" stopIfTrue="1">
      <formula>AND($G39="",$F39&lt;&gt;"")</formula>
    </cfRule>
  </conditionalFormatting>
  <conditionalFormatting sqref="A36">
    <cfRule type="expression" dxfId="26" priority="26" stopIfTrue="1">
      <formula>$F36=""</formula>
    </cfRule>
    <cfRule type="expression" dxfId="25" priority="27" stopIfTrue="1">
      <formula>#REF!&lt;&gt;""</formula>
    </cfRule>
    <cfRule type="expression" dxfId="24" priority="28" stopIfTrue="1">
      <formula>AND($G36="",$F36&lt;&gt;"")</formula>
    </cfRule>
  </conditionalFormatting>
  <conditionalFormatting sqref="F39 E114:E115">
    <cfRule type="expression" dxfId="23" priority="24" stopIfTrue="1">
      <formula>$C39=""</formula>
    </cfRule>
    <cfRule type="expression" dxfId="22" priority="25" stopIfTrue="1">
      <formula>$D39&lt;&gt;""</formula>
    </cfRule>
  </conditionalFormatting>
  <conditionalFormatting sqref="E39">
    <cfRule type="expression" dxfId="21" priority="22" stopIfTrue="1">
      <formula>$C39=""</formula>
    </cfRule>
    <cfRule type="expression" dxfId="20" priority="23" stopIfTrue="1">
      <formula>$D39&lt;&gt;""</formula>
    </cfRule>
  </conditionalFormatting>
  <conditionalFormatting sqref="F114:F116">
    <cfRule type="expression" dxfId="19" priority="15" stopIfTrue="1">
      <formula>$C114=""</formula>
    </cfRule>
    <cfRule type="expression" dxfId="18" priority="16" stopIfTrue="1">
      <formula>$D114&lt;&gt;""</formula>
    </cfRule>
  </conditionalFormatting>
  <conditionalFormatting sqref="F114:F116">
    <cfRule type="expression" dxfId="17" priority="11" stopIfTrue="1">
      <formula>$C114=""</formula>
    </cfRule>
    <cfRule type="expression" dxfId="16" priority="12" stopIfTrue="1">
      <formula>$D114&lt;&gt;""</formula>
    </cfRule>
  </conditionalFormatting>
  <conditionalFormatting sqref="F39">
    <cfRule type="expression" dxfId="15" priority="9" stopIfTrue="1">
      <formula>$C39=""</formula>
    </cfRule>
    <cfRule type="expression" dxfId="14" priority="10" stopIfTrue="1">
      <formula>$D39&lt;&gt;""</formula>
    </cfRule>
  </conditionalFormatting>
  <conditionalFormatting sqref="E39">
    <cfRule type="expression" dxfId="13" priority="7" stopIfTrue="1">
      <formula>$C39=""</formula>
    </cfRule>
    <cfRule type="expression" dxfId="12" priority="8" stopIfTrue="1">
      <formula>$D39&lt;&gt;""</formula>
    </cfRule>
  </conditionalFormatting>
  <conditionalFormatting sqref="A45">
    <cfRule type="expression" dxfId="11" priority="4" stopIfTrue="1">
      <formula>$F45=""</formula>
    </cfRule>
    <cfRule type="expression" dxfId="10" priority="5" stopIfTrue="1">
      <formula>$H45&lt;&gt;""</formula>
    </cfRule>
    <cfRule type="expression" dxfId="9" priority="6" stopIfTrue="1">
      <formula>AND($G45="",$F45&lt;&gt;"")</formula>
    </cfRule>
  </conditionalFormatting>
  <conditionalFormatting sqref="B45">
    <cfRule type="expression" dxfId="8" priority="1" stopIfTrue="1">
      <formula>$F45=""</formula>
    </cfRule>
    <cfRule type="expression" dxfId="7" priority="2" stopIfTrue="1">
      <formula>#REF!&lt;&gt;""</formula>
    </cfRule>
    <cfRule type="expression" dxfId="6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A117 A120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83"/>
  <sheetViews>
    <sheetView view="pageBreakPreview" zoomScaleNormal="100" zoomScaleSheetLayoutView="100" workbookViewId="0">
      <selection activeCell="J96" sqref="J96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5" t="s">
        <v>210</v>
      </c>
      <c r="K1" s="285"/>
      <c r="L1" s="285"/>
    </row>
    <row r="2" spans="1:53" ht="96" customHeight="1">
      <c r="A2" s="299" t="s">
        <v>211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7"/>
      <c r="N2" s="297"/>
      <c r="O2" s="297"/>
      <c r="P2" s="297"/>
      <c r="Q2" s="297"/>
      <c r="R2" s="297"/>
      <c r="S2" s="297"/>
      <c r="T2" s="297"/>
    </row>
    <row r="3" spans="1:53" ht="15.75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57"/>
      <c r="L3" s="124" t="s">
        <v>185</v>
      </c>
    </row>
    <row r="4" spans="1:53" ht="15.75">
      <c r="A4" s="293" t="s">
        <v>9</v>
      </c>
      <c r="B4" s="293" t="s">
        <v>182</v>
      </c>
      <c r="C4" s="293"/>
      <c r="D4" s="293"/>
      <c r="E4" s="293"/>
      <c r="F4" s="293" t="s">
        <v>11</v>
      </c>
      <c r="G4" s="293" t="s">
        <v>10</v>
      </c>
      <c r="H4" s="293" t="s">
        <v>181</v>
      </c>
      <c r="I4" s="293" t="s">
        <v>18</v>
      </c>
      <c r="J4" s="293" t="s">
        <v>62</v>
      </c>
      <c r="K4" s="293"/>
      <c r="L4" s="293"/>
    </row>
    <row r="5" spans="1:53" ht="19.899999999999999" customHeight="1">
      <c r="A5" s="293" t="s">
        <v>184</v>
      </c>
      <c r="B5" s="293" t="s">
        <v>184</v>
      </c>
      <c r="C5" s="293"/>
      <c r="D5" s="293"/>
      <c r="E5" s="293"/>
      <c r="F5" s="293" t="s">
        <v>184</v>
      </c>
      <c r="G5" s="293" t="s">
        <v>184</v>
      </c>
      <c r="H5" s="293" t="s">
        <v>184</v>
      </c>
      <c r="I5" s="293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J51+J94+J22+J30+J8+J15+J37+J44</f>
        <v>3058.6580000000004</v>
      </c>
      <c r="K7" s="210">
        <f t="shared" ref="K7:L7" si="0">K51+K94+K22+K30+K8+K15+K37+K44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2'!J50</f>
        <v>0.5</v>
      </c>
      <c r="K14" s="248">
        <f>'Прил 2'!K50</f>
        <v>0.5</v>
      </c>
      <c r="L14" s="248">
        <f>'Прил 2'!L50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2'!J51</f>
        <v>2</v>
      </c>
      <c r="K21" s="263">
        <f>'Прил 2'!K51</f>
        <v>2</v>
      </c>
      <c r="L21" s="263">
        <f>'Прил 2'!L51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2'!J109</f>
        <v>39.5</v>
      </c>
      <c r="K29" s="73">
        <f>'Прил 2'!K109</f>
        <v>0</v>
      </c>
      <c r="L29" s="73">
        <f>'Прил 2'!L109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583.5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583.5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583.5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583.5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583.5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583.5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2'!J92</f>
        <v>583.5</v>
      </c>
      <c r="K36" s="73">
        <f>'Прил 2'!K92</f>
        <v>531.21199999999999</v>
      </c>
      <c r="L36" s="73">
        <f>'Прил 2'!L92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48.699999999999996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48.699999999999996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48.699999999999996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48.699999999999996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48.699999999999996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48.699999999999996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2'!J93</f>
        <v>48.699999999999996</v>
      </c>
      <c r="K43" s="73">
        <f>'Прил 2'!K93</f>
        <v>70.680000000000007</v>
      </c>
      <c r="L43" s="73">
        <f>'Прил 2'!L93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2'!J82</f>
        <v>0.5</v>
      </c>
      <c r="K50" s="73">
        <f>'Прил 2'!K82</f>
        <v>0.5</v>
      </c>
      <c r="L50" s="73">
        <f>'Прил 2'!L82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1297.3210000000001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446.90000000000003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352.90000000000003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352.90000000000003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352.90000000000003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352.90000000000003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352.90000000000003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352.90000000000003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94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94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94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94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94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94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850.42100000000005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358.02300000000002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358.02300000000002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358.02300000000002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358.02300000000002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358.02300000000002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358.02300000000002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336.5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301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301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301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301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301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J84+J89</f>
        <v>155.898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149.898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149.898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149.898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149.898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149.898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8" t="s">
        <v>30</v>
      </c>
      <c r="C89" s="87" t="s">
        <v>21</v>
      </c>
      <c r="D89" s="87" t="s">
        <v>33</v>
      </c>
      <c r="E89" s="89" t="s">
        <v>205</v>
      </c>
      <c r="F89" s="87" t="s">
        <v>104</v>
      </c>
      <c r="G89" s="280"/>
      <c r="H89" s="136"/>
      <c r="I89" s="281"/>
      <c r="J89" s="62">
        <f>J90</f>
        <v>6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8" t="s">
        <v>30</v>
      </c>
      <c r="C90" s="87" t="s">
        <v>21</v>
      </c>
      <c r="D90" s="87" t="s">
        <v>33</v>
      </c>
      <c r="E90" s="89" t="s">
        <v>205</v>
      </c>
      <c r="F90" s="87" t="s">
        <v>107</v>
      </c>
      <c r="G90" s="8"/>
      <c r="H90" s="8"/>
      <c r="I90" s="281"/>
      <c r="J90" s="62">
        <f>J91</f>
        <v>6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8" t="s">
        <v>30</v>
      </c>
      <c r="C91" s="87" t="s">
        <v>21</v>
      </c>
      <c r="D91" s="87" t="s">
        <v>33</v>
      </c>
      <c r="E91" s="89" t="s">
        <v>205</v>
      </c>
      <c r="F91" s="87" t="s">
        <v>107</v>
      </c>
      <c r="G91" s="8" t="s">
        <v>13</v>
      </c>
      <c r="H91" s="8"/>
      <c r="I91" s="281"/>
      <c r="J91" s="62">
        <f>J92</f>
        <v>6</v>
      </c>
      <c r="K91" s="62">
        <f t="shared" si="29"/>
        <v>0</v>
      </c>
      <c r="L91" s="62">
        <f t="shared" si="29"/>
        <v>0</v>
      </c>
    </row>
    <row r="92" spans="1:12" ht="63">
      <c r="A92" s="110" t="s">
        <v>63</v>
      </c>
      <c r="B92" s="8" t="s">
        <v>30</v>
      </c>
      <c r="C92" s="87" t="s">
        <v>21</v>
      </c>
      <c r="D92" s="87" t="s">
        <v>33</v>
      </c>
      <c r="E92" s="89" t="s">
        <v>205</v>
      </c>
      <c r="F92" s="87" t="s">
        <v>107</v>
      </c>
      <c r="G92" s="8" t="s">
        <v>13</v>
      </c>
      <c r="H92" s="8" t="s">
        <v>14</v>
      </c>
      <c r="I92" s="281"/>
      <c r="J92" s="62">
        <f>J93</f>
        <v>6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107</v>
      </c>
      <c r="G93" s="20" t="s">
        <v>13</v>
      </c>
      <c r="H93" s="13" t="s">
        <v>14</v>
      </c>
      <c r="I93" s="23" t="s">
        <v>161</v>
      </c>
      <c r="J93" s="73">
        <f>'Прил 2'!J34</f>
        <v>6</v>
      </c>
      <c r="K93" s="73">
        <f>'Прил 2'!K34</f>
        <v>0</v>
      </c>
      <c r="L93" s="73">
        <f>'Прил 2'!L34</f>
        <v>0</v>
      </c>
    </row>
    <row r="94" spans="1:12" ht="63">
      <c r="A94" s="111" t="s">
        <v>156</v>
      </c>
      <c r="B94" s="113">
        <v>89</v>
      </c>
      <c r="C94" s="114"/>
      <c r="D94" s="87"/>
      <c r="E94" s="89"/>
      <c r="F94" s="87"/>
      <c r="G94" s="91"/>
      <c r="H94" s="87"/>
      <c r="I94" s="91"/>
      <c r="J94" s="62">
        <f>J95</f>
        <v>1086.6370000000002</v>
      </c>
      <c r="K94" s="62">
        <f t="shared" ref="K94:L94" si="30">K95</f>
        <v>457.80000000000007</v>
      </c>
      <c r="L94" s="62">
        <f t="shared" si="30"/>
        <v>462.70000000000005</v>
      </c>
    </row>
    <row r="95" spans="1:12" ht="80.25" customHeight="1">
      <c r="A95" s="111" t="s">
        <v>157</v>
      </c>
      <c r="B95" s="113">
        <v>89</v>
      </c>
      <c r="C95" s="114" t="s">
        <v>20</v>
      </c>
      <c r="D95" s="87"/>
      <c r="E95" s="89"/>
      <c r="F95" s="87"/>
      <c r="G95" s="91"/>
      <c r="H95" s="87"/>
      <c r="I95" s="91"/>
      <c r="J95" s="62">
        <f>J101+J113+J125+J166+J177+J143+J149+J171+J131+J156+J150+J132+J102+J178+J114</f>
        <v>1086.6370000000002</v>
      </c>
      <c r="K95" s="62">
        <f>K101+K113+K125+K166+K177+K143+K149+K171+K131+K156+K150</f>
        <v>457.80000000000007</v>
      </c>
      <c r="L95" s="62">
        <f>L101+L113+L125+L166+L177+L143+L149+L171+L131+L156+L150</f>
        <v>462.70000000000005</v>
      </c>
    </row>
    <row r="96" spans="1:12" ht="15.75">
      <c r="A96" s="110" t="s">
        <v>57</v>
      </c>
      <c r="B96" s="115">
        <v>89</v>
      </c>
      <c r="C96" s="87">
        <v>1</v>
      </c>
      <c r="D96" s="87" t="s">
        <v>33</v>
      </c>
      <c r="E96" s="89" t="s">
        <v>58</v>
      </c>
      <c r="F96" s="87"/>
      <c r="G96" s="91"/>
      <c r="H96" s="87"/>
      <c r="I96" s="87"/>
      <c r="J96" s="62">
        <f>J99</f>
        <v>290.8</v>
      </c>
      <c r="K96" s="62">
        <f>K99</f>
        <v>272.60000000000002</v>
      </c>
      <c r="L96" s="116">
        <f>L99</f>
        <v>261.90000000000003</v>
      </c>
    </row>
    <row r="97" spans="1:53" ht="31.5">
      <c r="A97" s="111" t="s">
        <v>91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93</v>
      </c>
      <c r="G97" s="91"/>
      <c r="H97" s="87"/>
      <c r="I97" s="87"/>
      <c r="J97" s="62">
        <f>J98</f>
        <v>290.8</v>
      </c>
      <c r="K97" s="62">
        <f t="shared" ref="K97:L97" si="31">K98</f>
        <v>272.60000000000002</v>
      </c>
      <c r="L97" s="62">
        <f t="shared" si="31"/>
        <v>261.90000000000003</v>
      </c>
    </row>
    <row r="98" spans="1:53" ht="31.5">
      <c r="A98" s="111" t="s">
        <v>92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/>
      <c r="H98" s="87"/>
      <c r="I98" s="87"/>
      <c r="J98" s="62">
        <f>J99</f>
        <v>290.8</v>
      </c>
      <c r="K98" s="62">
        <f t="shared" ref="K98:L98" si="32">K99</f>
        <v>272.60000000000002</v>
      </c>
      <c r="L98" s="62">
        <f t="shared" si="32"/>
        <v>261.90000000000003</v>
      </c>
    </row>
    <row r="99" spans="1:53" ht="15.75">
      <c r="A99" s="110" t="s">
        <v>56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/>
      <c r="I99" s="87"/>
      <c r="J99" s="62">
        <f>J100</f>
        <v>290.8</v>
      </c>
      <c r="K99" s="62">
        <f t="shared" ref="K99:L100" si="33">K100</f>
        <v>272.60000000000002</v>
      </c>
      <c r="L99" s="116">
        <f t="shared" si="33"/>
        <v>261.90000000000003</v>
      </c>
    </row>
    <row r="100" spans="1:53" ht="15.75">
      <c r="A100" s="110" t="s">
        <v>23</v>
      </c>
      <c r="B100" s="115">
        <v>89</v>
      </c>
      <c r="C100" s="87">
        <v>1</v>
      </c>
      <c r="D100" s="87" t="s">
        <v>33</v>
      </c>
      <c r="E100" s="89" t="s">
        <v>58</v>
      </c>
      <c r="F100" s="87" t="s">
        <v>94</v>
      </c>
      <c r="G100" s="91" t="s">
        <v>27</v>
      </c>
      <c r="H100" s="87" t="s">
        <v>13</v>
      </c>
      <c r="I100" s="87"/>
      <c r="J100" s="62">
        <f>J101</f>
        <v>290.8</v>
      </c>
      <c r="K100" s="62">
        <f t="shared" si="33"/>
        <v>272.60000000000002</v>
      </c>
      <c r="L100" s="116">
        <f t="shared" si="33"/>
        <v>261.90000000000003</v>
      </c>
    </row>
    <row r="101" spans="1:53" ht="52.15" customHeight="1">
      <c r="A101" s="70" t="s">
        <v>153</v>
      </c>
      <c r="B101" s="26">
        <v>89</v>
      </c>
      <c r="C101" s="4">
        <v>1</v>
      </c>
      <c r="D101" s="4" t="s">
        <v>33</v>
      </c>
      <c r="E101" s="77" t="s">
        <v>58</v>
      </c>
      <c r="F101" s="4" t="s">
        <v>94</v>
      </c>
      <c r="G101" s="23" t="s">
        <v>27</v>
      </c>
      <c r="H101" s="4" t="s">
        <v>13</v>
      </c>
      <c r="I101" s="4" t="s">
        <v>161</v>
      </c>
      <c r="J101" s="73">
        <f>'Прил 2'!J130</f>
        <v>290.8</v>
      </c>
      <c r="K101" s="73">
        <f>'Прил 2'!K130</f>
        <v>272.60000000000002</v>
      </c>
      <c r="L101" s="73">
        <f>'Прил 2'!L130</f>
        <v>261.90000000000003</v>
      </c>
    </row>
    <row r="102" spans="1:53" ht="52.15" customHeight="1">
      <c r="A102" s="93" t="s">
        <v>158</v>
      </c>
      <c r="B102" s="86">
        <v>89</v>
      </c>
      <c r="C102" s="87" t="s">
        <v>20</v>
      </c>
      <c r="D102" s="87" t="s">
        <v>33</v>
      </c>
      <c r="E102" s="89" t="s">
        <v>43</v>
      </c>
      <c r="F102" s="87"/>
      <c r="G102" s="91"/>
      <c r="H102" s="12"/>
      <c r="I102" s="17"/>
      <c r="J102" s="62">
        <f>J103</f>
        <v>0.372</v>
      </c>
      <c r="K102" s="62">
        <f t="shared" ref="K102:L106" si="34">K103</f>
        <v>0</v>
      </c>
      <c r="L102" s="62">
        <f t="shared" si="34"/>
        <v>0</v>
      </c>
    </row>
    <row r="103" spans="1:53" ht="52.15" customHeight="1">
      <c r="A103" s="93" t="s">
        <v>95</v>
      </c>
      <c r="B103" s="86">
        <v>89</v>
      </c>
      <c r="C103" s="87" t="s">
        <v>20</v>
      </c>
      <c r="D103" s="87" t="s">
        <v>33</v>
      </c>
      <c r="E103" s="89" t="s">
        <v>43</v>
      </c>
      <c r="F103" s="87" t="s">
        <v>97</v>
      </c>
      <c r="G103" s="91"/>
      <c r="H103" s="12"/>
      <c r="I103" s="17"/>
      <c r="J103" s="62">
        <f>J104</f>
        <v>0.372</v>
      </c>
      <c r="K103" s="62">
        <f t="shared" si="34"/>
        <v>0</v>
      </c>
      <c r="L103" s="62">
        <f t="shared" si="34"/>
        <v>0</v>
      </c>
    </row>
    <row r="104" spans="1:53" ht="52.15" customHeight="1">
      <c r="A104" s="93" t="s">
        <v>96</v>
      </c>
      <c r="B104" s="86">
        <v>89</v>
      </c>
      <c r="C104" s="87" t="s">
        <v>20</v>
      </c>
      <c r="D104" s="87" t="s">
        <v>33</v>
      </c>
      <c r="E104" s="89" t="s">
        <v>43</v>
      </c>
      <c r="F104" s="87" t="s">
        <v>98</v>
      </c>
      <c r="G104" s="91"/>
      <c r="H104" s="12"/>
      <c r="I104" s="17"/>
      <c r="J104" s="62">
        <f>J105</f>
        <v>0.372</v>
      </c>
      <c r="K104" s="62">
        <f t="shared" si="34"/>
        <v>0</v>
      </c>
      <c r="L104" s="62">
        <f t="shared" si="34"/>
        <v>0</v>
      </c>
    </row>
    <row r="105" spans="1:53" ht="18.75" customHeight="1">
      <c r="A105" s="110" t="s">
        <v>12</v>
      </c>
      <c r="B105" s="86">
        <v>89</v>
      </c>
      <c r="C105" s="87" t="s">
        <v>20</v>
      </c>
      <c r="D105" s="87" t="s">
        <v>33</v>
      </c>
      <c r="E105" s="89" t="s">
        <v>43</v>
      </c>
      <c r="F105" s="87" t="s">
        <v>98</v>
      </c>
      <c r="G105" s="91" t="s">
        <v>13</v>
      </c>
      <c r="H105" s="12"/>
      <c r="I105" s="17"/>
      <c r="J105" s="62">
        <f>J106</f>
        <v>0.372</v>
      </c>
      <c r="K105" s="62">
        <f t="shared" si="34"/>
        <v>0</v>
      </c>
      <c r="L105" s="62">
        <f t="shared" si="34"/>
        <v>0</v>
      </c>
    </row>
    <row r="106" spans="1:53" ht="27.75" customHeight="1">
      <c r="A106" s="110" t="s">
        <v>64</v>
      </c>
      <c r="B106" s="86">
        <v>89</v>
      </c>
      <c r="C106" s="87" t="s">
        <v>20</v>
      </c>
      <c r="D106" s="87" t="s">
        <v>33</v>
      </c>
      <c r="E106" s="89" t="s">
        <v>43</v>
      </c>
      <c r="F106" s="87" t="s">
        <v>98</v>
      </c>
      <c r="G106" s="91" t="s">
        <v>13</v>
      </c>
      <c r="H106" s="12" t="s">
        <v>42</v>
      </c>
      <c r="I106" s="3"/>
      <c r="J106" s="62">
        <f>J107</f>
        <v>0.372</v>
      </c>
      <c r="K106" s="62">
        <f t="shared" si="34"/>
        <v>0</v>
      </c>
      <c r="L106" s="62">
        <f t="shared" si="34"/>
        <v>0</v>
      </c>
    </row>
    <row r="107" spans="1:53" ht="52.15" customHeight="1">
      <c r="A107" s="70" t="s">
        <v>153</v>
      </c>
      <c r="B107" s="22">
        <v>89</v>
      </c>
      <c r="C107" s="4" t="s">
        <v>20</v>
      </c>
      <c r="D107" s="4" t="s">
        <v>33</v>
      </c>
      <c r="E107" s="77" t="s">
        <v>43</v>
      </c>
      <c r="F107" s="4" t="s">
        <v>98</v>
      </c>
      <c r="G107" s="23" t="s">
        <v>13</v>
      </c>
      <c r="H107" s="4" t="s">
        <v>42</v>
      </c>
      <c r="I107" s="4" t="s">
        <v>161</v>
      </c>
      <c r="J107" s="73">
        <f>'Прил 2'!J78</f>
        <v>0.372</v>
      </c>
      <c r="K107" s="73">
        <f>'Прил 2'!K78</f>
        <v>0</v>
      </c>
      <c r="L107" s="73">
        <f>'Прил 2'!L78</f>
        <v>0</v>
      </c>
    </row>
    <row r="108" spans="1:53" ht="52.9" customHeight="1">
      <c r="A108" s="93" t="s">
        <v>158</v>
      </c>
      <c r="B108" s="86">
        <v>89</v>
      </c>
      <c r="C108" s="87" t="s">
        <v>20</v>
      </c>
      <c r="D108" s="87" t="s">
        <v>33</v>
      </c>
      <c r="E108" s="89" t="s">
        <v>43</v>
      </c>
      <c r="F108" s="87"/>
      <c r="G108" s="91"/>
      <c r="H108" s="12"/>
      <c r="I108" s="17"/>
      <c r="J108" s="37">
        <f>J111</f>
        <v>4.6280000000000001</v>
      </c>
      <c r="K108" s="37">
        <f>K111</f>
        <v>5</v>
      </c>
      <c r="L108" s="38">
        <f>L111</f>
        <v>5</v>
      </c>
    </row>
    <row r="109" spans="1:53" s="57" customFormat="1" ht="21.6" customHeight="1">
      <c r="A109" s="117" t="s">
        <v>103</v>
      </c>
      <c r="B109" s="86" t="s">
        <v>45</v>
      </c>
      <c r="C109" s="87" t="s">
        <v>20</v>
      </c>
      <c r="D109" s="87" t="s">
        <v>33</v>
      </c>
      <c r="E109" s="89" t="s">
        <v>43</v>
      </c>
      <c r="F109" s="87" t="s">
        <v>104</v>
      </c>
      <c r="G109" s="91"/>
      <c r="H109" s="3"/>
      <c r="I109" s="17"/>
      <c r="J109" s="35">
        <f>J110</f>
        <v>4.6280000000000001</v>
      </c>
      <c r="K109" s="35">
        <f t="shared" ref="K109:L109" si="35">K110</f>
        <v>5</v>
      </c>
      <c r="L109" s="35">
        <f t="shared" si="35"/>
        <v>5</v>
      </c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</row>
    <row r="110" spans="1:53" s="57" customFormat="1" ht="22.15" customHeight="1">
      <c r="A110" s="93" t="s">
        <v>44</v>
      </c>
      <c r="B110" s="86" t="s">
        <v>45</v>
      </c>
      <c r="C110" s="87" t="s">
        <v>20</v>
      </c>
      <c r="D110" s="87" t="s">
        <v>33</v>
      </c>
      <c r="E110" s="89" t="s">
        <v>43</v>
      </c>
      <c r="F110" s="87" t="s">
        <v>46</v>
      </c>
      <c r="G110" s="91"/>
      <c r="H110" s="3"/>
      <c r="I110" s="17"/>
      <c r="J110" s="35">
        <f>J111</f>
        <v>4.6280000000000001</v>
      </c>
      <c r="K110" s="35">
        <f t="shared" ref="K110:L110" si="36">K111</f>
        <v>5</v>
      </c>
      <c r="L110" s="35">
        <f t="shared" si="36"/>
        <v>5</v>
      </c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</row>
    <row r="111" spans="1:53" ht="15.75">
      <c r="A111" s="110" t="s">
        <v>12</v>
      </c>
      <c r="B111" s="86" t="s">
        <v>45</v>
      </c>
      <c r="C111" s="87" t="s">
        <v>20</v>
      </c>
      <c r="D111" s="87" t="s">
        <v>33</v>
      </c>
      <c r="E111" s="89" t="s">
        <v>43</v>
      </c>
      <c r="F111" s="87" t="s">
        <v>46</v>
      </c>
      <c r="G111" s="91" t="s">
        <v>13</v>
      </c>
      <c r="H111" s="12"/>
      <c r="I111" s="17"/>
      <c r="J111" s="37">
        <f>J112</f>
        <v>4.6280000000000001</v>
      </c>
      <c r="K111" s="37">
        <f t="shared" ref="K111:L112" si="37">K112</f>
        <v>5</v>
      </c>
      <c r="L111" s="38">
        <f t="shared" si="37"/>
        <v>5</v>
      </c>
    </row>
    <row r="112" spans="1:53" ht="15.75">
      <c r="A112" s="110" t="s">
        <v>64</v>
      </c>
      <c r="B112" s="86" t="s">
        <v>45</v>
      </c>
      <c r="C112" s="87" t="s">
        <v>20</v>
      </c>
      <c r="D112" s="87" t="s">
        <v>33</v>
      </c>
      <c r="E112" s="89" t="s">
        <v>43</v>
      </c>
      <c r="F112" s="87" t="s">
        <v>46</v>
      </c>
      <c r="G112" s="91" t="s">
        <v>13</v>
      </c>
      <c r="H112" s="12" t="s">
        <v>42</v>
      </c>
      <c r="I112" s="3"/>
      <c r="J112" s="37">
        <f>J113</f>
        <v>4.6280000000000001</v>
      </c>
      <c r="K112" s="37">
        <f t="shared" si="37"/>
        <v>5</v>
      </c>
      <c r="L112" s="38">
        <f t="shared" si="37"/>
        <v>5</v>
      </c>
    </row>
    <row r="113" spans="1:12" ht="47.25">
      <c r="A113" s="70" t="s">
        <v>153</v>
      </c>
      <c r="B113" s="27">
        <v>89</v>
      </c>
      <c r="C113" s="15" t="s">
        <v>20</v>
      </c>
      <c r="D113" s="4" t="s">
        <v>33</v>
      </c>
      <c r="E113" s="77" t="s">
        <v>43</v>
      </c>
      <c r="F113" s="4" t="s">
        <v>46</v>
      </c>
      <c r="G113" s="23" t="s">
        <v>13</v>
      </c>
      <c r="H113" s="4" t="s">
        <v>42</v>
      </c>
      <c r="I113" s="4" t="s">
        <v>161</v>
      </c>
      <c r="J113" s="73">
        <f>'Прил 2'!J45</f>
        <v>4.6280000000000001</v>
      </c>
      <c r="K113" s="73">
        <f>'Прил 2'!K45</f>
        <v>5</v>
      </c>
      <c r="L113" s="73">
        <f>'Прил 2'!L45</f>
        <v>5</v>
      </c>
    </row>
    <row r="114" spans="1:12" ht="31.5">
      <c r="A114" s="93" t="s">
        <v>226</v>
      </c>
      <c r="B114" s="86" t="s">
        <v>45</v>
      </c>
      <c r="C114" s="87" t="s">
        <v>20</v>
      </c>
      <c r="D114" s="87" t="s">
        <v>33</v>
      </c>
      <c r="E114" s="89" t="s">
        <v>227</v>
      </c>
      <c r="F114" s="87"/>
      <c r="G114" s="91"/>
      <c r="H114" s="87"/>
      <c r="I114" s="87"/>
      <c r="J114" s="62">
        <f>J115</f>
        <v>10</v>
      </c>
      <c r="K114" s="62">
        <f t="shared" ref="K114:L118" si="38">K115</f>
        <v>0</v>
      </c>
      <c r="L114" s="62">
        <f t="shared" si="38"/>
        <v>0</v>
      </c>
    </row>
    <row r="115" spans="1:12" ht="31.5">
      <c r="A115" s="93" t="s">
        <v>95</v>
      </c>
      <c r="B115" s="86" t="s">
        <v>45</v>
      </c>
      <c r="C115" s="87" t="s">
        <v>20</v>
      </c>
      <c r="D115" s="87" t="s">
        <v>33</v>
      </c>
      <c r="E115" s="89" t="s">
        <v>227</v>
      </c>
      <c r="F115" s="87" t="s">
        <v>97</v>
      </c>
      <c r="G115" s="91"/>
      <c r="H115" s="87"/>
      <c r="I115" s="87"/>
      <c r="J115" s="62">
        <f>J116</f>
        <v>10</v>
      </c>
      <c r="K115" s="62">
        <f t="shared" si="38"/>
        <v>0</v>
      </c>
      <c r="L115" s="62">
        <f t="shared" si="38"/>
        <v>0</v>
      </c>
    </row>
    <row r="116" spans="1:12" ht="47.25">
      <c r="A116" s="93" t="s">
        <v>96</v>
      </c>
      <c r="B116" s="86" t="s">
        <v>45</v>
      </c>
      <c r="C116" s="87" t="s">
        <v>20</v>
      </c>
      <c r="D116" s="87" t="s">
        <v>33</v>
      </c>
      <c r="E116" s="89" t="s">
        <v>227</v>
      </c>
      <c r="F116" s="87" t="s">
        <v>98</v>
      </c>
      <c r="G116" s="91"/>
      <c r="H116" s="87"/>
      <c r="I116" s="87"/>
      <c r="J116" s="62">
        <f>J117</f>
        <v>10</v>
      </c>
      <c r="K116" s="62">
        <f t="shared" si="38"/>
        <v>0</v>
      </c>
      <c r="L116" s="62">
        <f t="shared" si="38"/>
        <v>0</v>
      </c>
    </row>
    <row r="117" spans="1:12" ht="15.75">
      <c r="A117" s="110" t="s">
        <v>12</v>
      </c>
      <c r="B117" s="86" t="s">
        <v>45</v>
      </c>
      <c r="C117" s="87" t="s">
        <v>20</v>
      </c>
      <c r="D117" s="87" t="s">
        <v>33</v>
      </c>
      <c r="E117" s="89" t="s">
        <v>227</v>
      </c>
      <c r="F117" s="87" t="s">
        <v>98</v>
      </c>
      <c r="G117" s="91" t="s">
        <v>13</v>
      </c>
      <c r="H117" s="87"/>
      <c r="I117" s="87"/>
      <c r="J117" s="62">
        <f>J118</f>
        <v>10</v>
      </c>
      <c r="K117" s="62">
        <f t="shared" si="38"/>
        <v>0</v>
      </c>
      <c r="L117" s="62">
        <f t="shared" si="38"/>
        <v>0</v>
      </c>
    </row>
    <row r="118" spans="1:12" ht="15.75">
      <c r="A118" s="93" t="s">
        <v>220</v>
      </c>
      <c r="B118" s="86" t="s">
        <v>45</v>
      </c>
      <c r="C118" s="87" t="s">
        <v>20</v>
      </c>
      <c r="D118" s="87" t="s">
        <v>33</v>
      </c>
      <c r="E118" s="89" t="s">
        <v>227</v>
      </c>
      <c r="F118" s="87" t="s">
        <v>98</v>
      </c>
      <c r="G118" s="91" t="s">
        <v>13</v>
      </c>
      <c r="H118" s="87" t="s">
        <v>28</v>
      </c>
      <c r="I118" s="87"/>
      <c r="J118" s="62">
        <f>J119</f>
        <v>10</v>
      </c>
      <c r="K118" s="62">
        <f t="shared" si="38"/>
        <v>0</v>
      </c>
      <c r="L118" s="62">
        <f t="shared" si="38"/>
        <v>0</v>
      </c>
    </row>
    <row r="119" spans="1:12" ht="47.25">
      <c r="A119" s="70" t="s">
        <v>153</v>
      </c>
      <c r="B119" s="23">
        <v>89</v>
      </c>
      <c r="C119" s="4">
        <v>1</v>
      </c>
      <c r="D119" s="4" t="s">
        <v>33</v>
      </c>
      <c r="E119" s="77" t="s">
        <v>227</v>
      </c>
      <c r="F119" s="4" t="s">
        <v>98</v>
      </c>
      <c r="G119" s="23" t="s">
        <v>13</v>
      </c>
      <c r="H119" s="4" t="s">
        <v>28</v>
      </c>
      <c r="I119" s="4" t="s">
        <v>161</v>
      </c>
      <c r="J119" s="73">
        <f>'Прил 2'!J59</f>
        <v>10</v>
      </c>
      <c r="K119" s="73">
        <f>'Прил 2'!K59</f>
        <v>0</v>
      </c>
      <c r="L119" s="73">
        <f>'Прил 2'!L59</f>
        <v>0</v>
      </c>
    </row>
    <row r="120" spans="1:12" ht="15.75">
      <c r="A120" s="67" t="s">
        <v>60</v>
      </c>
      <c r="B120" s="25">
        <v>89</v>
      </c>
      <c r="C120" s="3">
        <v>1</v>
      </c>
      <c r="D120" s="3" t="s">
        <v>33</v>
      </c>
      <c r="E120" s="34">
        <v>41240</v>
      </c>
      <c r="F120" s="87"/>
      <c r="G120" s="76"/>
      <c r="H120" s="12"/>
      <c r="I120" s="12"/>
      <c r="J120" s="37">
        <f>J123</f>
        <v>3.3</v>
      </c>
      <c r="K120" s="37">
        <f>K123</f>
        <v>3.3</v>
      </c>
      <c r="L120" s="38">
        <f>L123</f>
        <v>3.3</v>
      </c>
    </row>
    <row r="121" spans="1:12" ht="31.5">
      <c r="A121" s="7" t="s">
        <v>88</v>
      </c>
      <c r="B121" s="25">
        <v>89</v>
      </c>
      <c r="C121" s="3">
        <v>1</v>
      </c>
      <c r="D121" s="3" t="s">
        <v>33</v>
      </c>
      <c r="E121" s="34" t="s">
        <v>65</v>
      </c>
      <c r="F121" s="87" t="s">
        <v>89</v>
      </c>
      <c r="G121" s="76"/>
      <c r="H121" s="12"/>
      <c r="I121" s="12"/>
      <c r="J121" s="37">
        <f>J122</f>
        <v>3.3</v>
      </c>
      <c r="K121" s="37">
        <f t="shared" ref="K121:L121" si="39">K122</f>
        <v>3.3</v>
      </c>
      <c r="L121" s="37">
        <f t="shared" si="39"/>
        <v>3.3</v>
      </c>
    </row>
    <row r="122" spans="1:12" ht="15.75">
      <c r="A122" s="32" t="s">
        <v>61</v>
      </c>
      <c r="B122" s="25">
        <v>89</v>
      </c>
      <c r="C122" s="3">
        <v>1</v>
      </c>
      <c r="D122" s="3" t="s">
        <v>33</v>
      </c>
      <c r="E122" s="34" t="s">
        <v>65</v>
      </c>
      <c r="F122" s="87" t="s">
        <v>150</v>
      </c>
      <c r="G122" s="76"/>
      <c r="H122" s="12"/>
      <c r="I122" s="12"/>
      <c r="J122" s="37">
        <f>J123</f>
        <v>3.3</v>
      </c>
      <c r="K122" s="37">
        <f t="shared" ref="K122:L122" si="40">K123</f>
        <v>3.3</v>
      </c>
      <c r="L122" s="37">
        <f t="shared" si="40"/>
        <v>3.3</v>
      </c>
    </row>
    <row r="123" spans="1:12" ht="31.5">
      <c r="A123" s="67" t="s">
        <v>15</v>
      </c>
      <c r="B123" s="25">
        <v>89</v>
      </c>
      <c r="C123" s="3">
        <v>1</v>
      </c>
      <c r="D123" s="3" t="s">
        <v>33</v>
      </c>
      <c r="E123" s="34" t="s">
        <v>65</v>
      </c>
      <c r="F123" s="87" t="s">
        <v>150</v>
      </c>
      <c r="G123" s="76" t="s">
        <v>28</v>
      </c>
      <c r="H123" s="12"/>
      <c r="I123" s="12"/>
      <c r="J123" s="37">
        <f>J124</f>
        <v>3.3</v>
      </c>
      <c r="K123" s="37">
        <f t="shared" ref="K123:L124" si="41">K124</f>
        <v>3.3</v>
      </c>
      <c r="L123" s="38">
        <f t="shared" si="41"/>
        <v>3.3</v>
      </c>
    </row>
    <row r="124" spans="1:12" ht="31.5">
      <c r="A124" s="67" t="s">
        <v>59</v>
      </c>
      <c r="B124" s="25">
        <v>89</v>
      </c>
      <c r="C124" s="3">
        <v>1</v>
      </c>
      <c r="D124" s="3" t="s">
        <v>33</v>
      </c>
      <c r="E124" s="34" t="s">
        <v>65</v>
      </c>
      <c r="F124" s="87" t="s">
        <v>150</v>
      </c>
      <c r="G124" s="76" t="s">
        <v>28</v>
      </c>
      <c r="H124" s="12" t="s">
        <v>13</v>
      </c>
      <c r="I124" s="12"/>
      <c r="J124" s="37">
        <f>J125</f>
        <v>3.3</v>
      </c>
      <c r="K124" s="37">
        <f t="shared" si="41"/>
        <v>3.3</v>
      </c>
      <c r="L124" s="38">
        <f t="shared" si="41"/>
        <v>3.3</v>
      </c>
    </row>
    <row r="125" spans="1:12" ht="47.25">
      <c r="A125" s="70" t="s">
        <v>153</v>
      </c>
      <c r="B125" s="23">
        <v>89</v>
      </c>
      <c r="C125" s="4">
        <v>1</v>
      </c>
      <c r="D125" s="4" t="s">
        <v>33</v>
      </c>
      <c r="E125" s="77" t="s">
        <v>65</v>
      </c>
      <c r="F125" s="4" t="s">
        <v>150</v>
      </c>
      <c r="G125" s="23" t="s">
        <v>28</v>
      </c>
      <c r="H125" s="4" t="s">
        <v>13</v>
      </c>
      <c r="I125" s="4" t="s">
        <v>161</v>
      </c>
      <c r="J125" s="73">
        <f>'Прил 2'!J137</f>
        <v>3.3</v>
      </c>
      <c r="K125" s="73">
        <f>'Прил 2'!K137</f>
        <v>3.3</v>
      </c>
      <c r="L125" s="73">
        <f>'Прил 2'!L137</f>
        <v>3.3</v>
      </c>
    </row>
    <row r="126" spans="1:12" ht="15.75">
      <c r="A126" s="117" t="s">
        <v>171</v>
      </c>
      <c r="B126" s="8">
        <v>89</v>
      </c>
      <c r="C126" s="87" t="s">
        <v>20</v>
      </c>
      <c r="D126" s="87" t="s">
        <v>33</v>
      </c>
      <c r="E126" s="87" t="s">
        <v>165</v>
      </c>
      <c r="F126" s="87"/>
      <c r="G126" s="87"/>
      <c r="H126" s="87"/>
      <c r="I126" s="87"/>
      <c r="J126" s="62">
        <f t="shared" ref="J126:L130" si="42">J127</f>
        <v>0</v>
      </c>
      <c r="K126" s="62">
        <f t="shared" si="42"/>
        <v>18.2</v>
      </c>
      <c r="L126" s="62">
        <f t="shared" si="42"/>
        <v>28.9</v>
      </c>
    </row>
    <row r="127" spans="1:12" ht="15.75">
      <c r="A127" s="117" t="s">
        <v>103</v>
      </c>
      <c r="B127" s="216">
        <v>89</v>
      </c>
      <c r="C127" s="87" t="s">
        <v>20</v>
      </c>
      <c r="D127" s="87" t="s">
        <v>33</v>
      </c>
      <c r="E127" s="87" t="s">
        <v>165</v>
      </c>
      <c r="F127" s="87" t="s">
        <v>104</v>
      </c>
      <c r="G127" s="87"/>
      <c r="H127" s="87"/>
      <c r="I127" s="87"/>
      <c r="J127" s="62">
        <f t="shared" si="42"/>
        <v>0</v>
      </c>
      <c r="K127" s="62">
        <f t="shared" si="42"/>
        <v>18.2</v>
      </c>
      <c r="L127" s="62">
        <f t="shared" si="42"/>
        <v>28.9</v>
      </c>
    </row>
    <row r="128" spans="1:12" ht="15.75">
      <c r="A128" s="117" t="s">
        <v>44</v>
      </c>
      <c r="B128" s="216">
        <v>89</v>
      </c>
      <c r="C128" s="87" t="s">
        <v>20</v>
      </c>
      <c r="D128" s="87" t="s">
        <v>33</v>
      </c>
      <c r="E128" s="87" t="s">
        <v>165</v>
      </c>
      <c r="F128" s="87" t="s">
        <v>46</v>
      </c>
      <c r="G128" s="87"/>
      <c r="H128" s="87"/>
      <c r="I128" s="87"/>
      <c r="J128" s="62">
        <f t="shared" si="42"/>
        <v>0</v>
      </c>
      <c r="K128" s="62">
        <f t="shared" si="42"/>
        <v>18.2</v>
      </c>
      <c r="L128" s="62">
        <f t="shared" si="42"/>
        <v>28.9</v>
      </c>
    </row>
    <row r="129" spans="1:12" ht="15.75">
      <c r="A129" s="117" t="s">
        <v>171</v>
      </c>
      <c r="B129" s="216">
        <v>89</v>
      </c>
      <c r="C129" s="87" t="s">
        <v>20</v>
      </c>
      <c r="D129" s="87" t="s">
        <v>33</v>
      </c>
      <c r="E129" s="87" t="s">
        <v>165</v>
      </c>
      <c r="F129" s="87" t="s">
        <v>46</v>
      </c>
      <c r="G129" s="87" t="s">
        <v>164</v>
      </c>
      <c r="H129" s="87"/>
      <c r="I129" s="87"/>
      <c r="J129" s="62">
        <f t="shared" si="42"/>
        <v>0</v>
      </c>
      <c r="K129" s="62">
        <f t="shared" si="42"/>
        <v>18.2</v>
      </c>
      <c r="L129" s="62">
        <f t="shared" si="42"/>
        <v>28.9</v>
      </c>
    </row>
    <row r="130" spans="1:12" ht="15.75">
      <c r="A130" s="117" t="s">
        <v>171</v>
      </c>
      <c r="B130" s="216">
        <v>89</v>
      </c>
      <c r="C130" s="87" t="s">
        <v>20</v>
      </c>
      <c r="D130" s="87" t="s">
        <v>33</v>
      </c>
      <c r="E130" s="87" t="s">
        <v>165</v>
      </c>
      <c r="F130" s="87" t="s">
        <v>46</v>
      </c>
      <c r="G130" s="87" t="s">
        <v>164</v>
      </c>
      <c r="H130" s="87" t="s">
        <v>164</v>
      </c>
      <c r="I130" s="87"/>
      <c r="J130" s="62">
        <f t="shared" si="42"/>
        <v>0</v>
      </c>
      <c r="K130" s="62">
        <f t="shared" si="42"/>
        <v>18.2</v>
      </c>
      <c r="L130" s="62">
        <f t="shared" si="42"/>
        <v>28.9</v>
      </c>
    </row>
    <row r="131" spans="1:12" ht="47.25">
      <c r="A131" s="70" t="s">
        <v>153</v>
      </c>
      <c r="B131" s="217">
        <f>'Прил 2'!J144</f>
        <v>0</v>
      </c>
      <c r="C131" s="4" t="s">
        <v>20</v>
      </c>
      <c r="D131" s="4" t="s">
        <v>33</v>
      </c>
      <c r="E131" s="4" t="s">
        <v>165</v>
      </c>
      <c r="F131" s="4" t="s">
        <v>46</v>
      </c>
      <c r="G131" s="4" t="s">
        <v>164</v>
      </c>
      <c r="H131" s="4" t="s">
        <v>164</v>
      </c>
      <c r="I131" s="4" t="s">
        <v>161</v>
      </c>
      <c r="J131" s="73">
        <f>'Прил 2'!J144</f>
        <v>0</v>
      </c>
      <c r="K131" s="73">
        <f>'Прил 2'!K144</f>
        <v>18.2</v>
      </c>
      <c r="L131" s="73">
        <f>'Прил 2'!L144</f>
        <v>28.9</v>
      </c>
    </row>
    <row r="132" spans="1:12" ht="31.5">
      <c r="A132" s="93" t="s">
        <v>222</v>
      </c>
      <c r="B132" s="127" t="s">
        <v>45</v>
      </c>
      <c r="C132" s="8" t="s">
        <v>20</v>
      </c>
      <c r="D132" s="8" t="s">
        <v>33</v>
      </c>
      <c r="E132" s="8" t="s">
        <v>223</v>
      </c>
      <c r="F132" s="8"/>
      <c r="G132" s="87"/>
      <c r="H132" s="87"/>
      <c r="I132" s="87"/>
      <c r="J132" s="62">
        <f>J133</f>
        <v>50</v>
      </c>
      <c r="K132" s="62">
        <f t="shared" ref="K132:L136" si="43">K133</f>
        <v>0</v>
      </c>
      <c r="L132" s="62">
        <f t="shared" si="43"/>
        <v>0</v>
      </c>
    </row>
    <row r="133" spans="1:12" ht="31.5">
      <c r="A133" s="93" t="s">
        <v>95</v>
      </c>
      <c r="B133" s="127" t="s">
        <v>45</v>
      </c>
      <c r="C133" s="8" t="s">
        <v>20</v>
      </c>
      <c r="D133" s="8" t="s">
        <v>33</v>
      </c>
      <c r="E133" s="8" t="s">
        <v>223</v>
      </c>
      <c r="F133" s="8" t="s">
        <v>97</v>
      </c>
      <c r="G133" s="87"/>
      <c r="H133" s="87"/>
      <c r="I133" s="87"/>
      <c r="J133" s="62">
        <f>J134</f>
        <v>50</v>
      </c>
      <c r="K133" s="62">
        <f t="shared" si="43"/>
        <v>0</v>
      </c>
      <c r="L133" s="62">
        <f t="shared" si="43"/>
        <v>0</v>
      </c>
    </row>
    <row r="134" spans="1:12" ht="47.25">
      <c r="A134" s="93" t="s">
        <v>96</v>
      </c>
      <c r="B134" s="127" t="s">
        <v>45</v>
      </c>
      <c r="C134" s="8" t="s">
        <v>20</v>
      </c>
      <c r="D134" s="8" t="s">
        <v>33</v>
      </c>
      <c r="E134" s="8" t="s">
        <v>223</v>
      </c>
      <c r="F134" s="8" t="s">
        <v>98</v>
      </c>
      <c r="G134" s="87"/>
      <c r="H134" s="87"/>
      <c r="I134" s="87"/>
      <c r="J134" s="62">
        <f>J135</f>
        <v>50</v>
      </c>
      <c r="K134" s="62">
        <f t="shared" si="43"/>
        <v>0</v>
      </c>
      <c r="L134" s="62">
        <f t="shared" si="43"/>
        <v>0</v>
      </c>
    </row>
    <row r="135" spans="1:12" ht="31.5">
      <c r="A135" s="250" t="s">
        <v>231</v>
      </c>
      <c r="B135" s="127" t="s">
        <v>45</v>
      </c>
      <c r="C135" s="8" t="s">
        <v>20</v>
      </c>
      <c r="D135" s="8" t="s">
        <v>33</v>
      </c>
      <c r="E135" s="8" t="s">
        <v>223</v>
      </c>
      <c r="F135" s="8" t="s">
        <v>98</v>
      </c>
      <c r="G135" s="91" t="s">
        <v>25</v>
      </c>
      <c r="H135" s="87"/>
      <c r="I135" s="87"/>
      <c r="J135" s="62">
        <f>J136</f>
        <v>50</v>
      </c>
      <c r="K135" s="62">
        <f t="shared" si="43"/>
        <v>0</v>
      </c>
      <c r="L135" s="62">
        <f t="shared" si="43"/>
        <v>0</v>
      </c>
    </row>
    <row r="136" spans="1:12" ht="47.25">
      <c r="A136" s="250" t="s">
        <v>232</v>
      </c>
      <c r="B136" s="127" t="s">
        <v>45</v>
      </c>
      <c r="C136" s="8" t="s">
        <v>20</v>
      </c>
      <c r="D136" s="8" t="s">
        <v>33</v>
      </c>
      <c r="E136" s="8" t="s">
        <v>223</v>
      </c>
      <c r="F136" s="8" t="s">
        <v>98</v>
      </c>
      <c r="G136" s="91" t="s">
        <v>25</v>
      </c>
      <c r="H136" s="87" t="s">
        <v>27</v>
      </c>
      <c r="I136" s="87"/>
      <c r="J136" s="62">
        <f>J137</f>
        <v>50</v>
      </c>
      <c r="K136" s="62">
        <f t="shared" si="43"/>
        <v>0</v>
      </c>
      <c r="L136" s="62">
        <f t="shared" si="43"/>
        <v>0</v>
      </c>
    </row>
    <row r="137" spans="1:12" ht="47.25">
      <c r="A137" s="70" t="s">
        <v>153</v>
      </c>
      <c r="B137" s="217">
        <v>89</v>
      </c>
      <c r="C137" s="4" t="s">
        <v>20</v>
      </c>
      <c r="D137" s="4" t="s">
        <v>33</v>
      </c>
      <c r="E137" s="4" t="s">
        <v>223</v>
      </c>
      <c r="F137" s="4" t="s">
        <v>98</v>
      </c>
      <c r="G137" s="4" t="s">
        <v>25</v>
      </c>
      <c r="H137" s="4" t="s">
        <v>27</v>
      </c>
      <c r="I137" s="4" t="s">
        <v>161</v>
      </c>
      <c r="J137" s="73">
        <f>'Прил 2'!J75</f>
        <v>50</v>
      </c>
      <c r="K137" s="73">
        <f>'Прил 2'!K75</f>
        <v>0</v>
      </c>
      <c r="L137" s="73">
        <f>'Прил 2'!L75</f>
        <v>0</v>
      </c>
    </row>
    <row r="138" spans="1:12" ht="15.75">
      <c r="A138" s="7" t="s">
        <v>55</v>
      </c>
      <c r="B138" s="9" t="s">
        <v>45</v>
      </c>
      <c r="C138" s="11">
        <v>1</v>
      </c>
      <c r="D138" s="12" t="s">
        <v>33</v>
      </c>
      <c r="E138" s="79">
        <v>43010</v>
      </c>
      <c r="F138" s="118"/>
      <c r="G138" s="80"/>
      <c r="H138" s="10"/>
      <c r="I138" s="10"/>
      <c r="J138" s="37">
        <f>J141</f>
        <v>35</v>
      </c>
      <c r="K138" s="37">
        <f>K141</f>
        <v>12</v>
      </c>
      <c r="L138" s="38">
        <f>L141</f>
        <v>9.6</v>
      </c>
    </row>
    <row r="139" spans="1:12" ht="31.5" customHeight="1">
      <c r="A139" s="7" t="s">
        <v>96</v>
      </c>
      <c r="B139" s="9" t="s">
        <v>45</v>
      </c>
      <c r="C139" s="11">
        <v>1</v>
      </c>
      <c r="D139" s="12" t="s">
        <v>33</v>
      </c>
      <c r="E139" s="79">
        <v>43010</v>
      </c>
      <c r="F139" s="118">
        <v>200</v>
      </c>
      <c r="G139" s="80"/>
      <c r="H139" s="10"/>
      <c r="I139" s="10"/>
      <c r="J139" s="37">
        <f>J140</f>
        <v>35</v>
      </c>
      <c r="K139" s="37">
        <f t="shared" ref="K139:L139" si="44">K140</f>
        <v>12</v>
      </c>
      <c r="L139" s="37">
        <f t="shared" si="44"/>
        <v>9.6</v>
      </c>
    </row>
    <row r="140" spans="1:12" ht="15.75">
      <c r="A140" s="31" t="s">
        <v>39</v>
      </c>
      <c r="B140" s="9" t="s">
        <v>45</v>
      </c>
      <c r="C140" s="11">
        <v>1</v>
      </c>
      <c r="D140" s="12" t="s">
        <v>33</v>
      </c>
      <c r="E140" s="79">
        <v>43010</v>
      </c>
      <c r="F140" s="118">
        <v>240</v>
      </c>
      <c r="G140" s="80"/>
      <c r="H140" s="10"/>
      <c r="I140" s="10"/>
      <c r="J140" s="37">
        <f>J141</f>
        <v>35</v>
      </c>
      <c r="K140" s="37">
        <f t="shared" ref="K140:L140" si="45">K141</f>
        <v>12</v>
      </c>
      <c r="L140" s="37">
        <f t="shared" si="45"/>
        <v>9.6</v>
      </c>
    </row>
    <row r="141" spans="1:12" ht="15.75">
      <c r="A141" s="67" t="s">
        <v>53</v>
      </c>
      <c r="B141" s="9" t="s">
        <v>45</v>
      </c>
      <c r="C141" s="11">
        <v>1</v>
      </c>
      <c r="D141" s="12" t="s">
        <v>33</v>
      </c>
      <c r="E141" s="79">
        <v>43010</v>
      </c>
      <c r="F141" s="118">
        <v>240</v>
      </c>
      <c r="G141" s="80" t="s">
        <v>16</v>
      </c>
      <c r="H141" s="10"/>
      <c r="I141" s="10"/>
      <c r="J141" s="37">
        <f>J142</f>
        <v>35</v>
      </c>
      <c r="K141" s="37">
        <f t="shared" ref="K141:L142" si="46">K142</f>
        <v>12</v>
      </c>
      <c r="L141" s="38">
        <f t="shared" si="46"/>
        <v>9.6</v>
      </c>
    </row>
    <row r="142" spans="1:12" ht="15.75">
      <c r="A142" s="33" t="s">
        <v>54</v>
      </c>
      <c r="B142" s="9" t="s">
        <v>45</v>
      </c>
      <c r="C142" s="11">
        <v>1</v>
      </c>
      <c r="D142" s="12" t="s">
        <v>33</v>
      </c>
      <c r="E142" s="79">
        <v>43010</v>
      </c>
      <c r="F142" s="118">
        <v>240</v>
      </c>
      <c r="G142" s="80" t="s">
        <v>16</v>
      </c>
      <c r="H142" s="10" t="s">
        <v>25</v>
      </c>
      <c r="I142" s="10"/>
      <c r="J142" s="37">
        <f>J143</f>
        <v>35</v>
      </c>
      <c r="K142" s="37">
        <f t="shared" si="46"/>
        <v>12</v>
      </c>
      <c r="L142" s="38">
        <f t="shared" si="46"/>
        <v>9.6</v>
      </c>
    </row>
    <row r="143" spans="1:12" ht="47.25">
      <c r="A143" s="70" t="s">
        <v>153</v>
      </c>
      <c r="B143" s="13" t="s">
        <v>45</v>
      </c>
      <c r="C143" s="14">
        <v>1</v>
      </c>
      <c r="D143" s="4" t="s">
        <v>33</v>
      </c>
      <c r="E143" s="81">
        <v>43010</v>
      </c>
      <c r="F143" s="14">
        <v>240</v>
      </c>
      <c r="G143" s="82" t="s">
        <v>16</v>
      </c>
      <c r="H143" s="15" t="s">
        <v>25</v>
      </c>
      <c r="I143" s="4" t="s">
        <v>161</v>
      </c>
      <c r="J143" s="73">
        <f>'Прил 2'!J120</f>
        <v>35</v>
      </c>
      <c r="K143" s="73">
        <f>'Прил 2'!K120</f>
        <v>12</v>
      </c>
      <c r="L143" s="73">
        <f>'Прил 2'!L120</f>
        <v>9.6</v>
      </c>
    </row>
    <row r="144" spans="1:12" ht="15.75">
      <c r="A144" s="93" t="s">
        <v>136</v>
      </c>
      <c r="B144" s="8" t="s">
        <v>45</v>
      </c>
      <c r="C144" s="118">
        <v>1</v>
      </c>
      <c r="D144" s="87" t="s">
        <v>33</v>
      </c>
      <c r="E144" s="119">
        <v>43040</v>
      </c>
      <c r="F144" s="118"/>
      <c r="G144" s="120"/>
      <c r="H144" s="10"/>
      <c r="I144" s="10"/>
      <c r="J144" s="37">
        <f>J147</f>
        <v>175.7</v>
      </c>
      <c r="K144" s="37">
        <f>K147</f>
        <v>2</v>
      </c>
      <c r="L144" s="38">
        <f>L147</f>
        <v>5</v>
      </c>
    </row>
    <row r="145" spans="1:12" ht="36" customHeight="1">
      <c r="A145" s="93" t="s">
        <v>96</v>
      </c>
      <c r="B145" s="8" t="s">
        <v>45</v>
      </c>
      <c r="C145" s="118">
        <v>1</v>
      </c>
      <c r="D145" s="87" t="s">
        <v>33</v>
      </c>
      <c r="E145" s="119">
        <v>43040</v>
      </c>
      <c r="F145" s="118">
        <v>200</v>
      </c>
      <c r="G145" s="120"/>
      <c r="H145" s="10"/>
      <c r="I145" s="10"/>
      <c r="J145" s="37">
        <f>J146</f>
        <v>175.7</v>
      </c>
      <c r="K145" s="37">
        <f t="shared" ref="K145:L145" si="47">K146</f>
        <v>2</v>
      </c>
      <c r="L145" s="37">
        <f t="shared" si="47"/>
        <v>5</v>
      </c>
    </row>
    <row r="146" spans="1:12" ht="15.75">
      <c r="A146" s="93" t="s">
        <v>39</v>
      </c>
      <c r="B146" s="8" t="s">
        <v>45</v>
      </c>
      <c r="C146" s="118">
        <v>1</v>
      </c>
      <c r="D146" s="87" t="s">
        <v>33</v>
      </c>
      <c r="E146" s="119">
        <v>43040</v>
      </c>
      <c r="F146" s="118">
        <v>240</v>
      </c>
      <c r="G146" s="120"/>
      <c r="H146" s="10"/>
      <c r="I146" s="10"/>
      <c r="J146" s="37">
        <f>J147</f>
        <v>175.7</v>
      </c>
      <c r="K146" s="37">
        <f t="shared" ref="K146:L146" si="48">K147</f>
        <v>2</v>
      </c>
      <c r="L146" s="37">
        <f t="shared" si="48"/>
        <v>5</v>
      </c>
    </row>
    <row r="147" spans="1:12" ht="15.75">
      <c r="A147" s="110" t="s">
        <v>53</v>
      </c>
      <c r="B147" s="8" t="s">
        <v>45</v>
      </c>
      <c r="C147" s="118">
        <v>1</v>
      </c>
      <c r="D147" s="87" t="s">
        <v>33</v>
      </c>
      <c r="E147" s="119">
        <v>43040</v>
      </c>
      <c r="F147" s="118">
        <v>240</v>
      </c>
      <c r="G147" s="91" t="s">
        <v>16</v>
      </c>
      <c r="H147" s="10"/>
      <c r="I147" s="10"/>
      <c r="J147" s="37">
        <f>J148</f>
        <v>175.7</v>
      </c>
      <c r="K147" s="37">
        <f t="shared" ref="K147:L148" si="49">K148</f>
        <v>2</v>
      </c>
      <c r="L147" s="38">
        <f t="shared" si="49"/>
        <v>5</v>
      </c>
    </row>
    <row r="148" spans="1:12" ht="15.75">
      <c r="A148" s="109" t="s">
        <v>54</v>
      </c>
      <c r="B148" s="8" t="s">
        <v>45</v>
      </c>
      <c r="C148" s="118">
        <v>1</v>
      </c>
      <c r="D148" s="87" t="s">
        <v>33</v>
      </c>
      <c r="E148" s="119">
        <v>43040</v>
      </c>
      <c r="F148" s="118">
        <v>240</v>
      </c>
      <c r="G148" s="91" t="s">
        <v>16</v>
      </c>
      <c r="H148" s="10" t="s">
        <v>25</v>
      </c>
      <c r="I148" s="10"/>
      <c r="J148" s="37">
        <f>J149</f>
        <v>175.7</v>
      </c>
      <c r="K148" s="37">
        <f t="shared" si="49"/>
        <v>2</v>
      </c>
      <c r="L148" s="38">
        <f t="shared" si="49"/>
        <v>5</v>
      </c>
    </row>
    <row r="149" spans="1:12" ht="55.5" customHeight="1">
      <c r="A149" s="70" t="s">
        <v>153</v>
      </c>
      <c r="B149" s="13" t="s">
        <v>45</v>
      </c>
      <c r="C149" s="14">
        <v>1</v>
      </c>
      <c r="D149" s="4" t="s">
        <v>33</v>
      </c>
      <c r="E149" s="81">
        <v>43040</v>
      </c>
      <c r="F149" s="14">
        <v>240</v>
      </c>
      <c r="G149" s="23" t="s">
        <v>16</v>
      </c>
      <c r="H149" s="15" t="s">
        <v>25</v>
      </c>
      <c r="I149" s="4" t="s">
        <v>161</v>
      </c>
      <c r="J149" s="73">
        <f>'Прил 2'!J123</f>
        <v>175.7</v>
      </c>
      <c r="K149" s="73">
        <f>'Прил 2'!K123</f>
        <v>2</v>
      </c>
      <c r="L149" s="73">
        <f>'Прил 2'!L123</f>
        <v>5</v>
      </c>
    </row>
    <row r="150" spans="1:12" ht="100.5" customHeight="1">
      <c r="A150" s="109" t="s">
        <v>216</v>
      </c>
      <c r="B150" s="251">
        <v>89</v>
      </c>
      <c r="C150" s="9" t="s">
        <v>20</v>
      </c>
      <c r="D150" s="9" t="s">
        <v>33</v>
      </c>
      <c r="E150" s="29" t="s">
        <v>217</v>
      </c>
      <c r="F150" s="8"/>
      <c r="G150" s="76"/>
      <c r="H150" s="12"/>
      <c r="I150" s="12"/>
      <c r="J150" s="62">
        <f>J151</f>
        <v>30</v>
      </c>
      <c r="K150" s="62">
        <f t="shared" ref="K150:L154" si="50">K151</f>
        <v>30</v>
      </c>
      <c r="L150" s="62">
        <f t="shared" si="50"/>
        <v>30</v>
      </c>
    </row>
    <row r="151" spans="1:12" ht="40.5" customHeight="1">
      <c r="A151" s="7" t="s">
        <v>96</v>
      </c>
      <c r="B151" s="251">
        <v>89</v>
      </c>
      <c r="C151" s="9">
        <v>1</v>
      </c>
      <c r="D151" s="9" t="s">
        <v>33</v>
      </c>
      <c r="E151" s="29" t="s">
        <v>217</v>
      </c>
      <c r="F151" s="8" t="s">
        <v>97</v>
      </c>
      <c r="G151" s="76"/>
      <c r="H151" s="12"/>
      <c r="I151" s="12"/>
      <c r="J151" s="62">
        <f>J152</f>
        <v>30</v>
      </c>
      <c r="K151" s="62">
        <f t="shared" si="50"/>
        <v>30</v>
      </c>
      <c r="L151" s="62">
        <f t="shared" si="50"/>
        <v>30</v>
      </c>
    </row>
    <row r="152" spans="1:12" ht="21.75" customHeight="1">
      <c r="A152" s="31" t="s">
        <v>39</v>
      </c>
      <c r="B152" s="251">
        <v>89</v>
      </c>
      <c r="C152" s="9">
        <v>1</v>
      </c>
      <c r="D152" s="9" t="s">
        <v>33</v>
      </c>
      <c r="E152" s="29" t="s">
        <v>217</v>
      </c>
      <c r="F152" s="8" t="s">
        <v>98</v>
      </c>
      <c r="G152" s="76"/>
      <c r="H152" s="12"/>
      <c r="I152" s="12"/>
      <c r="J152" s="62">
        <f>J153</f>
        <v>30</v>
      </c>
      <c r="K152" s="62">
        <f t="shared" si="50"/>
        <v>30</v>
      </c>
      <c r="L152" s="62">
        <f t="shared" si="50"/>
        <v>30</v>
      </c>
    </row>
    <row r="153" spans="1:12" ht="20.25" customHeight="1">
      <c r="A153" s="67" t="s">
        <v>17</v>
      </c>
      <c r="B153" s="251">
        <v>89</v>
      </c>
      <c r="C153" s="9">
        <v>1</v>
      </c>
      <c r="D153" s="9" t="s">
        <v>33</v>
      </c>
      <c r="E153" s="29" t="s">
        <v>217</v>
      </c>
      <c r="F153" s="8" t="s">
        <v>98</v>
      </c>
      <c r="G153" s="76" t="s">
        <v>16</v>
      </c>
      <c r="H153" s="12"/>
      <c r="I153" s="12"/>
      <c r="J153" s="62">
        <f>J154</f>
        <v>30</v>
      </c>
      <c r="K153" s="62">
        <f t="shared" si="50"/>
        <v>30</v>
      </c>
      <c r="L153" s="62">
        <f t="shared" si="50"/>
        <v>30</v>
      </c>
    </row>
    <row r="154" spans="1:12" ht="20.25" customHeight="1">
      <c r="A154" s="67" t="s">
        <v>53</v>
      </c>
      <c r="B154" s="251">
        <v>89</v>
      </c>
      <c r="C154" s="9">
        <v>1</v>
      </c>
      <c r="D154" s="9" t="s">
        <v>33</v>
      </c>
      <c r="E154" s="29" t="s">
        <v>217</v>
      </c>
      <c r="F154" s="8" t="s">
        <v>98</v>
      </c>
      <c r="G154" s="76" t="s">
        <v>16</v>
      </c>
      <c r="H154" s="12" t="s">
        <v>24</v>
      </c>
      <c r="I154" s="12"/>
      <c r="J154" s="62">
        <f>J155</f>
        <v>30</v>
      </c>
      <c r="K154" s="62">
        <f t="shared" si="50"/>
        <v>30</v>
      </c>
      <c r="L154" s="62">
        <f t="shared" si="50"/>
        <v>30</v>
      </c>
    </row>
    <row r="155" spans="1:12" ht="55.5" customHeight="1">
      <c r="A155" s="70" t="s">
        <v>153</v>
      </c>
      <c r="B155" s="20">
        <v>89</v>
      </c>
      <c r="C155" s="13">
        <v>1</v>
      </c>
      <c r="D155" s="13" t="s">
        <v>33</v>
      </c>
      <c r="E155" s="71" t="s">
        <v>217</v>
      </c>
      <c r="F155" s="13" t="s">
        <v>98</v>
      </c>
      <c r="G155" s="23" t="s">
        <v>16</v>
      </c>
      <c r="H155" s="4" t="s">
        <v>24</v>
      </c>
      <c r="I155" s="4" t="s">
        <v>161</v>
      </c>
      <c r="J155" s="73">
        <f>'Прил 2'!J114</f>
        <v>30</v>
      </c>
      <c r="K155" s="73">
        <f>'Прил 2'!K114</f>
        <v>30</v>
      </c>
      <c r="L155" s="73">
        <f>'Прил 2'!L114</f>
        <v>30</v>
      </c>
    </row>
    <row r="156" spans="1:12" ht="126.75" customHeight="1">
      <c r="A156" s="146" t="s">
        <v>225</v>
      </c>
      <c r="B156" s="90" t="s">
        <v>45</v>
      </c>
      <c r="C156" s="118">
        <v>1</v>
      </c>
      <c r="D156" s="87" t="s">
        <v>33</v>
      </c>
      <c r="E156" s="119">
        <v>44107</v>
      </c>
      <c r="F156" s="118"/>
      <c r="G156" s="91"/>
      <c r="H156" s="114"/>
      <c r="I156" s="87"/>
      <c r="J156" s="62">
        <f>J157</f>
        <v>340</v>
      </c>
      <c r="K156" s="62">
        <f t="shared" ref="K156:L160" si="51">K157</f>
        <v>0</v>
      </c>
      <c r="L156" s="62">
        <f t="shared" si="51"/>
        <v>0</v>
      </c>
    </row>
    <row r="157" spans="1:12" ht="35.25" customHeight="1">
      <c r="A157" s="93" t="s">
        <v>96</v>
      </c>
      <c r="B157" s="90" t="s">
        <v>45</v>
      </c>
      <c r="C157" s="118">
        <v>1</v>
      </c>
      <c r="D157" s="87" t="s">
        <v>33</v>
      </c>
      <c r="E157" s="119">
        <v>44107</v>
      </c>
      <c r="F157" s="118">
        <v>200</v>
      </c>
      <c r="G157" s="91"/>
      <c r="H157" s="114"/>
      <c r="I157" s="87"/>
      <c r="J157" s="62">
        <f>J158</f>
        <v>340</v>
      </c>
      <c r="K157" s="62">
        <f t="shared" si="51"/>
        <v>0</v>
      </c>
      <c r="L157" s="62">
        <f t="shared" si="51"/>
        <v>0</v>
      </c>
    </row>
    <row r="158" spans="1:12" ht="22.5" customHeight="1">
      <c r="A158" s="93" t="s">
        <v>39</v>
      </c>
      <c r="B158" s="90" t="s">
        <v>45</v>
      </c>
      <c r="C158" s="118">
        <v>1</v>
      </c>
      <c r="D158" s="87" t="s">
        <v>33</v>
      </c>
      <c r="E158" s="119">
        <v>44107</v>
      </c>
      <c r="F158" s="118">
        <v>240</v>
      </c>
      <c r="G158" s="91"/>
      <c r="H158" s="114"/>
      <c r="I158" s="87"/>
      <c r="J158" s="62">
        <f>J159</f>
        <v>340</v>
      </c>
      <c r="K158" s="62">
        <f t="shared" si="51"/>
        <v>0</v>
      </c>
      <c r="L158" s="62">
        <f t="shared" si="51"/>
        <v>0</v>
      </c>
    </row>
    <row r="159" spans="1:12" ht="20.25" customHeight="1">
      <c r="A159" s="250" t="s">
        <v>50</v>
      </c>
      <c r="B159" s="90" t="s">
        <v>45</v>
      </c>
      <c r="C159" s="118">
        <v>1</v>
      </c>
      <c r="D159" s="87" t="s">
        <v>33</v>
      </c>
      <c r="E159" s="119">
        <v>44107</v>
      </c>
      <c r="F159" s="118">
        <v>240</v>
      </c>
      <c r="G159" s="91" t="s">
        <v>14</v>
      </c>
      <c r="H159" s="114"/>
      <c r="I159" s="87"/>
      <c r="J159" s="62">
        <f>J160</f>
        <v>340</v>
      </c>
      <c r="K159" s="62">
        <f t="shared" si="51"/>
        <v>0</v>
      </c>
      <c r="L159" s="62">
        <f t="shared" si="51"/>
        <v>0</v>
      </c>
    </row>
    <row r="160" spans="1:12" ht="20.25" customHeight="1">
      <c r="A160" s="250" t="s">
        <v>218</v>
      </c>
      <c r="B160" s="90" t="s">
        <v>45</v>
      </c>
      <c r="C160" s="118">
        <v>1</v>
      </c>
      <c r="D160" s="87" t="s">
        <v>33</v>
      </c>
      <c r="E160" s="119">
        <v>44107</v>
      </c>
      <c r="F160" s="118">
        <v>240</v>
      </c>
      <c r="G160" s="91" t="s">
        <v>14</v>
      </c>
      <c r="H160" s="114" t="s">
        <v>135</v>
      </c>
      <c r="I160" s="87"/>
      <c r="J160" s="62">
        <f>J161</f>
        <v>340</v>
      </c>
      <c r="K160" s="62">
        <f t="shared" si="51"/>
        <v>0</v>
      </c>
      <c r="L160" s="62">
        <f t="shared" si="51"/>
        <v>0</v>
      </c>
    </row>
    <row r="161" spans="1:12" ht="55.5" customHeight="1">
      <c r="A161" s="70" t="s">
        <v>153</v>
      </c>
      <c r="B161" s="13" t="s">
        <v>45</v>
      </c>
      <c r="C161" s="14">
        <v>1</v>
      </c>
      <c r="D161" s="4" t="s">
        <v>33</v>
      </c>
      <c r="E161" s="81">
        <v>44107</v>
      </c>
      <c r="F161" s="14">
        <v>240</v>
      </c>
      <c r="G161" s="23" t="s">
        <v>14</v>
      </c>
      <c r="H161" s="15" t="s">
        <v>135</v>
      </c>
      <c r="I161" s="4" t="s">
        <v>161</v>
      </c>
      <c r="J161" s="73">
        <f>'Прил 2'!J102</f>
        <v>340</v>
      </c>
      <c r="K161" s="73">
        <f>'Прил 2'!K102</f>
        <v>0</v>
      </c>
      <c r="L161" s="73">
        <f>'Прил 2'!L102</f>
        <v>0</v>
      </c>
    </row>
    <row r="162" spans="1:12" ht="78.75">
      <c r="A162" s="30" t="s">
        <v>99</v>
      </c>
      <c r="B162" s="24">
        <v>89</v>
      </c>
      <c r="C162" s="10" t="s">
        <v>20</v>
      </c>
      <c r="D162" s="3" t="s">
        <v>33</v>
      </c>
      <c r="E162" s="75" t="s">
        <v>49</v>
      </c>
      <c r="F162" s="87" t="s">
        <v>101</v>
      </c>
      <c r="G162" s="76"/>
      <c r="H162" s="12"/>
      <c r="I162" s="11"/>
      <c r="J162" s="37">
        <f>J163</f>
        <v>105.3</v>
      </c>
      <c r="K162" s="37">
        <f t="shared" ref="K162:L162" si="52">K163</f>
        <v>110.4</v>
      </c>
      <c r="L162" s="37">
        <f t="shared" si="52"/>
        <v>114.7</v>
      </c>
    </row>
    <row r="163" spans="1:12" ht="31.5">
      <c r="A163" s="30" t="s">
        <v>100</v>
      </c>
      <c r="B163" s="24">
        <v>89</v>
      </c>
      <c r="C163" s="10" t="s">
        <v>20</v>
      </c>
      <c r="D163" s="3" t="s">
        <v>33</v>
      </c>
      <c r="E163" s="75" t="s">
        <v>49</v>
      </c>
      <c r="F163" s="87" t="s">
        <v>102</v>
      </c>
      <c r="G163" s="76"/>
      <c r="H163" s="12"/>
      <c r="I163" s="11"/>
      <c r="J163" s="37">
        <f>J164</f>
        <v>105.3</v>
      </c>
      <c r="K163" s="37">
        <f t="shared" ref="K163:L163" si="53">K164</f>
        <v>110.4</v>
      </c>
      <c r="L163" s="37">
        <f t="shared" si="53"/>
        <v>114.7</v>
      </c>
    </row>
    <row r="164" spans="1:12" ht="15.75">
      <c r="A164" s="67" t="s">
        <v>47</v>
      </c>
      <c r="B164" s="24">
        <v>89</v>
      </c>
      <c r="C164" s="10" t="s">
        <v>20</v>
      </c>
      <c r="D164" s="3" t="s">
        <v>33</v>
      </c>
      <c r="E164" s="75" t="s">
        <v>49</v>
      </c>
      <c r="F164" s="87" t="s">
        <v>102</v>
      </c>
      <c r="G164" s="76" t="s">
        <v>24</v>
      </c>
      <c r="H164" s="12"/>
      <c r="I164" s="11"/>
      <c r="J164" s="37">
        <f>J165</f>
        <v>105.3</v>
      </c>
      <c r="K164" s="37">
        <f t="shared" ref="K164:L165" si="54">K165</f>
        <v>110.4</v>
      </c>
      <c r="L164" s="38">
        <f t="shared" si="54"/>
        <v>114.7</v>
      </c>
    </row>
    <row r="165" spans="1:12" ht="21.75" customHeight="1">
      <c r="A165" s="67" t="s">
        <v>48</v>
      </c>
      <c r="B165" s="24">
        <v>89</v>
      </c>
      <c r="C165" s="10" t="s">
        <v>20</v>
      </c>
      <c r="D165" s="3" t="s">
        <v>33</v>
      </c>
      <c r="E165" s="75" t="s">
        <v>49</v>
      </c>
      <c r="F165" s="87" t="s">
        <v>102</v>
      </c>
      <c r="G165" s="76" t="s">
        <v>24</v>
      </c>
      <c r="H165" s="12" t="s">
        <v>25</v>
      </c>
      <c r="I165" s="11"/>
      <c r="J165" s="37">
        <f>J166</f>
        <v>105.3</v>
      </c>
      <c r="K165" s="37">
        <f t="shared" si="54"/>
        <v>110.4</v>
      </c>
      <c r="L165" s="38">
        <f t="shared" si="54"/>
        <v>114.7</v>
      </c>
    </row>
    <row r="166" spans="1:12" ht="47.25">
      <c r="A166" s="70" t="s">
        <v>153</v>
      </c>
      <c r="B166" s="23">
        <v>89</v>
      </c>
      <c r="C166" s="4">
        <v>1</v>
      </c>
      <c r="D166" s="4" t="s">
        <v>33</v>
      </c>
      <c r="E166" s="77" t="s">
        <v>49</v>
      </c>
      <c r="F166" s="4" t="s">
        <v>102</v>
      </c>
      <c r="G166" s="23" t="s">
        <v>24</v>
      </c>
      <c r="H166" s="4" t="s">
        <v>25</v>
      </c>
      <c r="I166" s="4" t="s">
        <v>161</v>
      </c>
      <c r="J166" s="73">
        <f>'Прил 2'!J66</f>
        <v>105.3</v>
      </c>
      <c r="K166" s="73">
        <f>'Прил 2'!K66</f>
        <v>110.4</v>
      </c>
      <c r="L166" s="73">
        <f>'Прил 2'!L66</f>
        <v>114.7</v>
      </c>
    </row>
    <row r="167" spans="1:12" ht="78.75">
      <c r="A167" s="30" t="s">
        <v>99</v>
      </c>
      <c r="B167" s="24">
        <v>89</v>
      </c>
      <c r="C167" s="10" t="s">
        <v>20</v>
      </c>
      <c r="D167" s="3" t="s">
        <v>33</v>
      </c>
      <c r="E167" s="75" t="s">
        <v>49</v>
      </c>
      <c r="F167" s="87" t="s">
        <v>97</v>
      </c>
      <c r="G167" s="76"/>
      <c r="H167" s="12"/>
      <c r="I167" s="11"/>
      <c r="J167" s="37">
        <f>J168</f>
        <v>4</v>
      </c>
      <c r="K167" s="37">
        <f t="shared" ref="K167:L170" si="55">K168</f>
        <v>4</v>
      </c>
      <c r="L167" s="37">
        <f t="shared" ref="L167:L168" si="56">L168</f>
        <v>4</v>
      </c>
    </row>
    <row r="168" spans="1:12" ht="31.5">
      <c r="A168" s="30" t="s">
        <v>100</v>
      </c>
      <c r="B168" s="24">
        <v>89</v>
      </c>
      <c r="C168" s="10" t="s">
        <v>20</v>
      </c>
      <c r="D168" s="3" t="s">
        <v>33</v>
      </c>
      <c r="E168" s="75" t="s">
        <v>49</v>
      </c>
      <c r="F168" s="87" t="s">
        <v>98</v>
      </c>
      <c r="G168" s="76"/>
      <c r="H168" s="12"/>
      <c r="I168" s="11"/>
      <c r="J168" s="37">
        <f>J169</f>
        <v>4</v>
      </c>
      <c r="K168" s="37">
        <f t="shared" si="55"/>
        <v>4</v>
      </c>
      <c r="L168" s="37">
        <f t="shared" si="56"/>
        <v>4</v>
      </c>
    </row>
    <row r="169" spans="1:12" ht="15.75">
      <c r="A169" s="67" t="s">
        <v>47</v>
      </c>
      <c r="B169" s="24">
        <v>89</v>
      </c>
      <c r="C169" s="10" t="s">
        <v>20</v>
      </c>
      <c r="D169" s="3" t="s">
        <v>33</v>
      </c>
      <c r="E169" s="75" t="s">
        <v>49</v>
      </c>
      <c r="F169" s="87" t="s">
        <v>98</v>
      </c>
      <c r="G169" s="76" t="s">
        <v>24</v>
      </c>
      <c r="H169" s="12"/>
      <c r="I169" s="11"/>
      <c r="J169" s="37">
        <f>J170</f>
        <v>4</v>
      </c>
      <c r="K169" s="37">
        <f t="shared" si="55"/>
        <v>4</v>
      </c>
      <c r="L169" s="38">
        <f t="shared" si="55"/>
        <v>4</v>
      </c>
    </row>
    <row r="170" spans="1:12" ht="21.75" customHeight="1">
      <c r="A170" s="67" t="s">
        <v>48</v>
      </c>
      <c r="B170" s="24">
        <v>89</v>
      </c>
      <c r="C170" s="10" t="s">
        <v>20</v>
      </c>
      <c r="D170" s="3" t="s">
        <v>33</v>
      </c>
      <c r="E170" s="75" t="s">
        <v>49</v>
      </c>
      <c r="F170" s="87" t="s">
        <v>98</v>
      </c>
      <c r="G170" s="76" t="s">
        <v>24</v>
      </c>
      <c r="H170" s="12" t="s">
        <v>25</v>
      </c>
      <c r="I170" s="11"/>
      <c r="J170" s="37">
        <f>J171</f>
        <v>4</v>
      </c>
      <c r="K170" s="37">
        <f t="shared" si="55"/>
        <v>4</v>
      </c>
      <c r="L170" s="38">
        <f t="shared" si="55"/>
        <v>4</v>
      </c>
    </row>
    <row r="171" spans="1:12" ht="47.25">
      <c r="A171" s="70" t="s">
        <v>153</v>
      </c>
      <c r="B171" s="23">
        <v>89</v>
      </c>
      <c r="C171" s="4">
        <v>1</v>
      </c>
      <c r="D171" s="4" t="s">
        <v>33</v>
      </c>
      <c r="E171" s="77" t="s">
        <v>49</v>
      </c>
      <c r="F171" s="4" t="s">
        <v>98</v>
      </c>
      <c r="G171" s="23" t="s">
        <v>24</v>
      </c>
      <c r="H171" s="4" t="s">
        <v>25</v>
      </c>
      <c r="I171" s="4" t="s">
        <v>161</v>
      </c>
      <c r="J171" s="73">
        <f>'Прил 2'!J68</f>
        <v>4</v>
      </c>
      <c r="K171" s="73">
        <f>'Прил 2'!K68</f>
        <v>4</v>
      </c>
      <c r="L171" s="73">
        <f>'Прил 2'!L68</f>
        <v>4</v>
      </c>
    </row>
    <row r="172" spans="1:12" ht="128.25" customHeight="1">
      <c r="A172" s="110" t="s">
        <v>130</v>
      </c>
      <c r="B172" s="86">
        <v>89</v>
      </c>
      <c r="C172" s="87" t="s">
        <v>20</v>
      </c>
      <c r="D172" s="87" t="s">
        <v>33</v>
      </c>
      <c r="E172" s="89" t="s">
        <v>40</v>
      </c>
      <c r="F172" s="87"/>
      <c r="G172" s="91"/>
      <c r="H172" s="87"/>
      <c r="I172" s="17"/>
      <c r="J172" s="37">
        <f>J175</f>
        <v>0.3</v>
      </c>
      <c r="K172" s="37">
        <f>K175</f>
        <v>0.3</v>
      </c>
      <c r="L172" s="38">
        <f>L175</f>
        <v>0.3</v>
      </c>
    </row>
    <row r="173" spans="1:12" ht="35.450000000000003" customHeight="1">
      <c r="A173" s="93" t="s">
        <v>96</v>
      </c>
      <c r="B173" s="113">
        <v>89</v>
      </c>
      <c r="C173" s="87" t="s">
        <v>20</v>
      </c>
      <c r="D173" s="87" t="s">
        <v>33</v>
      </c>
      <c r="E173" s="89" t="s">
        <v>40</v>
      </c>
      <c r="F173" s="87" t="s">
        <v>97</v>
      </c>
      <c r="G173" s="91"/>
      <c r="H173" s="87"/>
      <c r="I173" s="17"/>
      <c r="J173" s="37">
        <f>J174</f>
        <v>0.3</v>
      </c>
      <c r="K173" s="37">
        <f t="shared" ref="K173:L173" si="57">K174</f>
        <v>0.3</v>
      </c>
      <c r="L173" s="37">
        <f t="shared" si="57"/>
        <v>0.3</v>
      </c>
    </row>
    <row r="174" spans="1:12" ht="22.15" customHeight="1">
      <c r="A174" s="93" t="s">
        <v>39</v>
      </c>
      <c r="B174" s="113">
        <v>89</v>
      </c>
      <c r="C174" s="87" t="s">
        <v>20</v>
      </c>
      <c r="D174" s="87" t="s">
        <v>33</v>
      </c>
      <c r="E174" s="89" t="s">
        <v>40</v>
      </c>
      <c r="F174" s="87" t="s">
        <v>98</v>
      </c>
      <c r="G174" s="91"/>
      <c r="H174" s="87"/>
      <c r="I174" s="17"/>
      <c r="J174" s="37">
        <f>J175</f>
        <v>0.3</v>
      </c>
      <c r="K174" s="37">
        <f t="shared" ref="K174:L174" si="58">K175</f>
        <v>0.3</v>
      </c>
      <c r="L174" s="37">
        <f t="shared" si="58"/>
        <v>0.3</v>
      </c>
    </row>
    <row r="175" spans="1:12" ht="15.75">
      <c r="A175" s="110" t="s">
        <v>12</v>
      </c>
      <c r="B175" s="113">
        <v>89</v>
      </c>
      <c r="C175" s="87" t="s">
        <v>20</v>
      </c>
      <c r="D175" s="87" t="s">
        <v>33</v>
      </c>
      <c r="E175" s="89" t="s">
        <v>40</v>
      </c>
      <c r="F175" s="87" t="s">
        <v>98</v>
      </c>
      <c r="G175" s="91" t="s">
        <v>13</v>
      </c>
      <c r="H175" s="87"/>
      <c r="I175" s="17"/>
      <c r="J175" s="37">
        <f>J176</f>
        <v>0.3</v>
      </c>
      <c r="K175" s="37">
        <f t="shared" ref="K175:L176" si="59">K176</f>
        <v>0.3</v>
      </c>
      <c r="L175" s="38">
        <f t="shared" si="59"/>
        <v>0.3</v>
      </c>
    </row>
    <row r="176" spans="1:12" ht="63.75" customHeight="1">
      <c r="A176" s="110" t="s">
        <v>63</v>
      </c>
      <c r="B176" s="113">
        <v>89</v>
      </c>
      <c r="C176" s="87" t="s">
        <v>20</v>
      </c>
      <c r="D176" s="87" t="s">
        <v>33</v>
      </c>
      <c r="E176" s="89" t="s">
        <v>40</v>
      </c>
      <c r="F176" s="87" t="s">
        <v>98</v>
      </c>
      <c r="G176" s="91" t="s">
        <v>13</v>
      </c>
      <c r="H176" s="87" t="s">
        <v>14</v>
      </c>
      <c r="I176" s="17"/>
      <c r="J176" s="37">
        <f>J177</f>
        <v>0.3</v>
      </c>
      <c r="K176" s="37">
        <f t="shared" si="59"/>
        <v>0.3</v>
      </c>
      <c r="L176" s="38">
        <f t="shared" si="59"/>
        <v>0.3</v>
      </c>
    </row>
    <row r="177" spans="1:12" ht="47.25">
      <c r="A177" s="70" t="s">
        <v>153</v>
      </c>
      <c r="B177" s="27">
        <v>89</v>
      </c>
      <c r="C177" s="4" t="s">
        <v>20</v>
      </c>
      <c r="D177" s="4" t="s">
        <v>33</v>
      </c>
      <c r="E177" s="77" t="s">
        <v>40</v>
      </c>
      <c r="F177" s="4" t="s">
        <v>98</v>
      </c>
      <c r="G177" s="23" t="s">
        <v>13</v>
      </c>
      <c r="H177" s="4" t="s">
        <v>14</v>
      </c>
      <c r="I177" s="4" t="s">
        <v>161</v>
      </c>
      <c r="J177" s="73">
        <f>'Прил 2'!J37</f>
        <v>0.3</v>
      </c>
      <c r="K177" s="73">
        <f>'Прил 2'!K37</f>
        <v>0.3</v>
      </c>
      <c r="L177" s="74">
        <f>'Прил 2'!L37</f>
        <v>0.3</v>
      </c>
    </row>
    <row r="178" spans="1:12" ht="31.5">
      <c r="A178" s="250" t="s">
        <v>235</v>
      </c>
      <c r="B178" s="86" t="s">
        <v>45</v>
      </c>
      <c r="C178" s="87" t="s">
        <v>20</v>
      </c>
      <c r="D178" s="87" t="s">
        <v>33</v>
      </c>
      <c r="E178" s="89" t="s">
        <v>236</v>
      </c>
      <c r="F178" s="87"/>
      <c r="G178" s="91"/>
      <c r="H178" s="87"/>
      <c r="I178" s="87"/>
      <c r="J178" s="234">
        <f>J179</f>
        <v>37.237000000000002</v>
      </c>
      <c r="K178" s="234">
        <f t="shared" ref="K178:L182" si="60">K179</f>
        <v>0</v>
      </c>
      <c r="L178" s="234">
        <f t="shared" si="60"/>
        <v>0</v>
      </c>
    </row>
    <row r="179" spans="1:12" ht="47.25">
      <c r="A179" s="93" t="s">
        <v>96</v>
      </c>
      <c r="B179" s="86" t="s">
        <v>45</v>
      </c>
      <c r="C179" s="87" t="s">
        <v>20</v>
      </c>
      <c r="D179" s="87" t="s">
        <v>33</v>
      </c>
      <c r="E179" s="89" t="s">
        <v>236</v>
      </c>
      <c r="F179" s="87" t="s">
        <v>97</v>
      </c>
      <c r="G179" s="91"/>
      <c r="H179" s="12"/>
      <c r="I179" s="87"/>
      <c r="J179" s="234">
        <f>J180</f>
        <v>37.237000000000002</v>
      </c>
      <c r="K179" s="234">
        <f t="shared" si="60"/>
        <v>0</v>
      </c>
      <c r="L179" s="234">
        <f t="shared" si="60"/>
        <v>0</v>
      </c>
    </row>
    <row r="180" spans="1:12" ht="15.75">
      <c r="A180" s="93" t="s">
        <v>39</v>
      </c>
      <c r="B180" s="86" t="s">
        <v>45</v>
      </c>
      <c r="C180" s="87" t="s">
        <v>20</v>
      </c>
      <c r="D180" s="87" t="s">
        <v>33</v>
      </c>
      <c r="E180" s="89" t="s">
        <v>236</v>
      </c>
      <c r="F180" s="87" t="s">
        <v>98</v>
      </c>
      <c r="G180" s="91"/>
      <c r="H180" s="12"/>
      <c r="I180" s="87"/>
      <c r="J180" s="234">
        <f>J181</f>
        <v>37.237000000000002</v>
      </c>
      <c r="K180" s="234">
        <f t="shared" si="60"/>
        <v>0</v>
      </c>
      <c r="L180" s="234">
        <f t="shared" si="60"/>
        <v>0</v>
      </c>
    </row>
    <row r="181" spans="1:12" ht="31.5">
      <c r="A181" s="93" t="s">
        <v>231</v>
      </c>
      <c r="B181" s="86" t="s">
        <v>45</v>
      </c>
      <c r="C181" s="87" t="s">
        <v>20</v>
      </c>
      <c r="D181" s="87" t="s">
        <v>33</v>
      </c>
      <c r="E181" s="89" t="s">
        <v>236</v>
      </c>
      <c r="F181" s="87" t="s">
        <v>98</v>
      </c>
      <c r="G181" s="91" t="s">
        <v>25</v>
      </c>
      <c r="H181" s="12"/>
      <c r="I181" s="87"/>
      <c r="J181" s="234">
        <f>J182</f>
        <v>37.237000000000002</v>
      </c>
      <c r="K181" s="234">
        <f t="shared" si="60"/>
        <v>0</v>
      </c>
      <c r="L181" s="234">
        <f t="shared" si="60"/>
        <v>0</v>
      </c>
    </row>
    <row r="182" spans="1:12" ht="47.25">
      <c r="A182" s="93" t="s">
        <v>232</v>
      </c>
      <c r="B182" s="86" t="s">
        <v>45</v>
      </c>
      <c r="C182" s="87" t="s">
        <v>20</v>
      </c>
      <c r="D182" s="87" t="s">
        <v>33</v>
      </c>
      <c r="E182" s="89" t="s">
        <v>236</v>
      </c>
      <c r="F182" s="87" t="s">
        <v>98</v>
      </c>
      <c r="G182" s="91" t="s">
        <v>25</v>
      </c>
      <c r="H182" s="12" t="s">
        <v>27</v>
      </c>
      <c r="I182" s="87"/>
      <c r="J182" s="234">
        <f>J183</f>
        <v>37.237000000000002</v>
      </c>
      <c r="K182" s="234">
        <f t="shared" si="60"/>
        <v>0</v>
      </c>
      <c r="L182" s="234">
        <f t="shared" si="60"/>
        <v>0</v>
      </c>
    </row>
    <row r="183" spans="1:12" ht="47.25">
      <c r="A183" s="274" t="s">
        <v>153</v>
      </c>
      <c r="B183" s="27">
        <v>89</v>
      </c>
      <c r="C183" s="4" t="s">
        <v>20</v>
      </c>
      <c r="D183" s="4" t="s">
        <v>33</v>
      </c>
      <c r="E183" s="77" t="s">
        <v>236</v>
      </c>
      <c r="F183" s="4" t="s">
        <v>98</v>
      </c>
      <c r="G183" s="23" t="s">
        <v>25</v>
      </c>
      <c r="H183" s="4" t="s">
        <v>27</v>
      </c>
      <c r="I183" s="4" t="s">
        <v>161</v>
      </c>
      <c r="J183" s="275">
        <f>'Прил 2'!J81</f>
        <v>37.237000000000002</v>
      </c>
      <c r="K183" s="275">
        <f>'Прил 2'!K81</f>
        <v>0</v>
      </c>
      <c r="L183" s="275">
        <f>'Прил 2'!L81</f>
        <v>0</v>
      </c>
    </row>
  </sheetData>
  <autoFilter ref="A7:L177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4:D95">
    <cfRule type="expression" dxfId="5" priority="53" stopIfTrue="1">
      <formula>$D94=""</formula>
    </cfRule>
    <cfRule type="expression" dxfId="4" priority="54" stopIfTrue="1">
      <formula>$E94&lt;&gt;""</formula>
    </cfRule>
  </conditionalFormatting>
  <conditionalFormatting sqref="A118">
    <cfRule type="expression" dxfId="3" priority="1" stopIfTrue="1">
      <formula>$F118=""</formula>
    </cfRule>
    <cfRule type="expression" dxfId="2" priority="2" stopIfTrue="1">
      <formula>$H118&lt;&gt;""</formula>
    </cfRule>
    <cfRule type="expression" dxfId="1" priority="3" stopIfTrue="1">
      <formula>AND($G118="",$F118&lt;&gt;"")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5" t="s">
        <v>212</v>
      </c>
      <c r="D1" s="285"/>
      <c r="E1" s="285"/>
    </row>
    <row r="2" spans="1:5" ht="51" customHeight="1">
      <c r="A2" s="300" t="s">
        <v>213</v>
      </c>
      <c r="B2" s="300"/>
      <c r="C2" s="300"/>
      <c r="D2" s="300"/>
      <c r="E2" s="300"/>
    </row>
    <row r="3" spans="1:5">
      <c r="A3" s="163"/>
      <c r="C3" s="177"/>
      <c r="E3" s="178" t="s">
        <v>127</v>
      </c>
    </row>
    <row r="4" spans="1:5" ht="34.5" customHeight="1">
      <c r="A4" s="301" t="s">
        <v>116</v>
      </c>
      <c r="B4" s="302" t="s">
        <v>186</v>
      </c>
      <c r="C4" s="301" t="s">
        <v>187</v>
      </c>
      <c r="D4" s="301"/>
      <c r="E4" s="301"/>
    </row>
    <row r="5" spans="1:5" ht="38.25" customHeight="1">
      <c r="A5" s="301"/>
      <c r="B5" s="302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299.97099999999955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299.97099999999955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-2758.6870000000004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-2758.6870000000004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-2758.6870000000004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3058.6579999999999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3058.6579999999999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3058.6579999999999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5" t="s">
        <v>214</v>
      </c>
      <c r="D1" s="285"/>
      <c r="E1" s="285"/>
    </row>
    <row r="2" spans="1:5">
      <c r="A2" s="303" t="s">
        <v>215</v>
      </c>
      <c r="B2" s="303"/>
      <c r="C2" s="303"/>
      <c r="D2" s="303"/>
      <c r="E2" s="303"/>
    </row>
    <row r="3" spans="1:5">
      <c r="A3" s="303"/>
      <c r="B3" s="303"/>
      <c r="C3" s="303"/>
      <c r="D3" s="303"/>
      <c r="E3" s="303"/>
    </row>
    <row r="4" spans="1:5" ht="45" customHeight="1">
      <c r="A4" s="303"/>
      <c r="B4" s="303"/>
      <c r="C4" s="303"/>
      <c r="D4" s="303"/>
      <c r="E4" s="303"/>
    </row>
    <row r="5" spans="1:5">
      <c r="A5" s="304" t="s">
        <v>109</v>
      </c>
      <c r="B5" s="304" t="s">
        <v>188</v>
      </c>
      <c r="C5" s="306" t="s">
        <v>189</v>
      </c>
      <c r="D5" s="307"/>
      <c r="E5" s="308"/>
    </row>
    <row r="6" spans="1:5">
      <c r="A6" s="305"/>
      <c r="B6" s="305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2023-11-15T08:03:13Z</dcterms:modified>
</cp:coreProperties>
</file>